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ewierzbicka\Desktop\Zamówienia Publiczne\odczynniki do imunohisto\"/>
    </mc:Choice>
  </mc:AlternateContent>
  <xr:revisionPtr revIDLastSave="0" documentId="13_ncr:1_{8C43569B-B176-475C-9A5C-6CB5915284F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abelle1" sheetId="1" state="hidden" r:id="rId1"/>
    <sheet name="Tabelle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K24" i="1"/>
  <c r="L24" i="1" s="1"/>
  <c r="L92" i="1" s="1"/>
  <c r="E133" i="1" s="1"/>
  <c r="J25" i="1"/>
  <c r="K25" i="1"/>
  <c r="L25" i="1" s="1"/>
  <c r="J26" i="1"/>
  <c r="K26" i="1"/>
  <c r="L26" i="1" s="1"/>
  <c r="J27" i="1"/>
  <c r="K27" i="1"/>
  <c r="L27" i="1" s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 s="1"/>
  <c r="J34" i="1"/>
  <c r="K34" i="1"/>
  <c r="L34" i="1" s="1"/>
  <c r="J35" i="1"/>
  <c r="K35" i="1"/>
  <c r="L35" i="1"/>
  <c r="J36" i="1"/>
  <c r="K36" i="1"/>
  <c r="L36" i="1" s="1"/>
  <c r="J37" i="1"/>
  <c r="K37" i="1"/>
  <c r="L37" i="1"/>
  <c r="J38" i="1"/>
  <c r="K38" i="1"/>
  <c r="L38" i="1" s="1"/>
  <c r="J39" i="1"/>
  <c r="K39" i="1"/>
  <c r="L39" i="1" s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/>
  <c r="L44" i="1"/>
  <c r="J45" i="1"/>
  <c r="K45" i="1"/>
  <c r="L45" i="1"/>
  <c r="J46" i="1"/>
  <c r="K46" i="1"/>
  <c r="L46" i="1"/>
  <c r="J47" i="1"/>
  <c r="K47" i="1"/>
  <c r="L47" i="1" s="1"/>
  <c r="J48" i="1"/>
  <c r="K48" i="1"/>
  <c r="L48" i="1" s="1"/>
  <c r="J49" i="1"/>
  <c r="K49" i="1"/>
  <c r="L49" i="1"/>
  <c r="J50" i="1"/>
  <c r="K50" i="1"/>
  <c r="L50" i="1" s="1"/>
  <c r="J51" i="1"/>
  <c r="K51" i="1"/>
  <c r="L51" i="1"/>
  <c r="J52" i="1"/>
  <c r="K52" i="1"/>
  <c r="L52" i="1" s="1"/>
  <c r="J53" i="1"/>
  <c r="K53" i="1"/>
  <c r="L53" i="1"/>
  <c r="J54" i="1"/>
  <c r="K54" i="1"/>
  <c r="L54" i="1"/>
  <c r="J55" i="1"/>
  <c r="K55" i="1"/>
  <c r="L55" i="1"/>
  <c r="J56" i="1"/>
  <c r="K56" i="1"/>
  <c r="L56" i="1"/>
  <c r="J57" i="1"/>
  <c r="K57" i="1"/>
  <c r="L57" i="1"/>
  <c r="J58" i="1"/>
  <c r="K58" i="1"/>
  <c r="L58" i="1"/>
  <c r="J59" i="1"/>
  <c r="K59" i="1"/>
  <c r="L59" i="1"/>
  <c r="J60" i="1"/>
  <c r="K60" i="1"/>
  <c r="L60" i="1"/>
  <c r="J61" i="1"/>
  <c r="K61" i="1"/>
  <c r="L61" i="1" s="1"/>
  <c r="J62" i="1"/>
  <c r="K62" i="1"/>
  <c r="L62" i="1" s="1"/>
  <c r="J63" i="1"/>
  <c r="K63" i="1"/>
  <c r="L63" i="1"/>
  <c r="J64" i="1"/>
  <c r="K64" i="1"/>
  <c r="L64" i="1" s="1"/>
  <c r="J65" i="1"/>
  <c r="K65" i="1"/>
  <c r="L65" i="1"/>
  <c r="J66" i="1"/>
  <c r="K66" i="1"/>
  <c r="L66" i="1" s="1"/>
  <c r="J67" i="1"/>
  <c r="K67" i="1"/>
  <c r="L67" i="1" s="1"/>
  <c r="J68" i="1"/>
  <c r="K68" i="1"/>
  <c r="L68" i="1"/>
  <c r="J69" i="1"/>
  <c r="K69" i="1"/>
  <c r="L69" i="1"/>
  <c r="J70" i="1"/>
  <c r="K70" i="1"/>
  <c r="L70" i="1"/>
  <c r="J71" i="1"/>
  <c r="K71" i="1"/>
  <c r="L71" i="1"/>
  <c r="J72" i="1"/>
  <c r="K72" i="1"/>
  <c r="L72" i="1"/>
  <c r="J73" i="1"/>
  <c r="K73" i="1"/>
  <c r="L73" i="1"/>
  <c r="J74" i="1"/>
  <c r="K74" i="1"/>
  <c r="L74" i="1"/>
  <c r="J75" i="1"/>
  <c r="K75" i="1"/>
  <c r="L75" i="1" s="1"/>
  <c r="J76" i="1"/>
  <c r="K76" i="1"/>
  <c r="L76" i="1" s="1"/>
  <c r="J77" i="1"/>
  <c r="K77" i="1"/>
  <c r="L77" i="1"/>
  <c r="J78" i="1"/>
  <c r="K78" i="1"/>
  <c r="L78" i="1" s="1"/>
  <c r="J79" i="1"/>
  <c r="K79" i="1"/>
  <c r="L79" i="1"/>
  <c r="J80" i="1"/>
  <c r="K80" i="1"/>
  <c r="L80" i="1" s="1"/>
  <c r="J81" i="1"/>
  <c r="K81" i="1"/>
  <c r="L81" i="1"/>
  <c r="J82" i="1"/>
  <c r="K82" i="1"/>
  <c r="L82" i="1"/>
  <c r="J83" i="1"/>
  <c r="K83" i="1"/>
  <c r="L83" i="1"/>
  <c r="J84" i="1"/>
  <c r="K84" i="1"/>
  <c r="L84" i="1"/>
  <c r="J85" i="1"/>
  <c r="K85" i="1"/>
  <c r="L85" i="1"/>
  <c r="J86" i="1"/>
  <c r="K86" i="1"/>
  <c r="L86" i="1"/>
  <c r="J87" i="1"/>
  <c r="K87" i="1"/>
  <c r="L87" i="1"/>
  <c r="J88" i="1"/>
  <c r="K88" i="1"/>
  <c r="L88" i="1"/>
  <c r="J89" i="1"/>
  <c r="K89" i="1"/>
  <c r="L89" i="1" s="1"/>
  <c r="J90" i="1"/>
  <c r="K90" i="1"/>
  <c r="L90" i="1" s="1"/>
  <c r="J91" i="1"/>
  <c r="K91" i="1"/>
  <c r="L91" i="1"/>
  <c r="K92" i="1"/>
  <c r="D133" i="1" s="1"/>
  <c r="J99" i="1"/>
  <c r="K99" i="1"/>
  <c r="L99" i="1"/>
  <c r="J100" i="1"/>
  <c r="K100" i="1"/>
  <c r="L100" i="1" s="1"/>
  <c r="J101" i="1"/>
  <c r="K101" i="1"/>
  <c r="K125" i="1" s="1"/>
  <c r="D134" i="1" s="1"/>
  <c r="D142" i="1" s="1"/>
  <c r="J102" i="1"/>
  <c r="K102" i="1"/>
  <c r="L102" i="1"/>
  <c r="J103" i="1"/>
  <c r="K103" i="1"/>
  <c r="L103" i="1" s="1"/>
  <c r="J104" i="1"/>
  <c r="K104" i="1"/>
  <c r="L104" i="1"/>
  <c r="J105" i="1"/>
  <c r="K105" i="1"/>
  <c r="L105" i="1" s="1"/>
  <c r="J106" i="1"/>
  <c r="K106" i="1"/>
  <c r="L106" i="1" s="1"/>
  <c r="J107" i="1"/>
  <c r="K107" i="1"/>
  <c r="L107" i="1"/>
  <c r="J108" i="1"/>
  <c r="K108" i="1"/>
  <c r="L108" i="1"/>
  <c r="J109" i="1"/>
  <c r="K109" i="1"/>
  <c r="L109" i="1"/>
  <c r="J110" i="1"/>
  <c r="K110" i="1"/>
  <c r="L110" i="1"/>
  <c r="J111" i="1"/>
  <c r="K111" i="1"/>
  <c r="L111" i="1"/>
  <c r="J112" i="1"/>
  <c r="K112" i="1"/>
  <c r="L112" i="1"/>
  <c r="J113" i="1"/>
  <c r="K113" i="1"/>
  <c r="L113" i="1"/>
  <c r="J114" i="1"/>
  <c r="K114" i="1"/>
  <c r="L114" i="1" s="1"/>
  <c r="J115" i="1"/>
  <c r="K115" i="1"/>
  <c r="L115" i="1" s="1"/>
  <c r="J116" i="1"/>
  <c r="K116" i="1"/>
  <c r="L116" i="1"/>
  <c r="J117" i="1"/>
  <c r="K117" i="1"/>
  <c r="L117" i="1" s="1"/>
  <c r="J118" i="1"/>
  <c r="K118" i="1"/>
  <c r="L118" i="1"/>
  <c r="J119" i="1"/>
  <c r="K119" i="1"/>
  <c r="L119" i="1" s="1"/>
  <c r="J120" i="1"/>
  <c r="K120" i="1"/>
  <c r="L120" i="1" s="1"/>
  <c r="J121" i="1"/>
  <c r="K121" i="1"/>
  <c r="L121" i="1"/>
  <c r="J122" i="1"/>
  <c r="K122" i="1"/>
  <c r="L122" i="1"/>
  <c r="J124" i="1"/>
  <c r="K124" i="1"/>
  <c r="L124" i="1"/>
  <c r="H107" i="2"/>
  <c r="I107" i="2"/>
  <c r="J107" i="2" s="1"/>
  <c r="J75" i="2" l="1"/>
  <c r="C117" i="2" s="1"/>
  <c r="C125" i="2" s="1"/>
  <c r="I75" i="2"/>
  <c r="B117" i="2" s="1"/>
  <c r="J108" i="2"/>
  <c r="C118" i="2" s="1"/>
  <c r="C126" i="2" s="1"/>
  <c r="D135" i="1"/>
  <c r="D141" i="1"/>
  <c r="D143" i="1" s="1"/>
  <c r="E135" i="1"/>
  <c r="E141" i="1"/>
  <c r="E143" i="1" s="1"/>
  <c r="B125" i="2"/>
  <c r="I108" i="2"/>
  <c r="B118" i="2" s="1"/>
  <c r="B126" i="2" s="1"/>
  <c r="L101" i="1"/>
  <c r="L125" i="1" s="1"/>
  <c r="E134" i="1" s="1"/>
  <c r="E142" i="1" s="1"/>
  <c r="C119" i="2" l="1"/>
  <c r="C127" i="2"/>
  <c r="B127" i="2"/>
  <c r="B119" i="2"/>
</calcChain>
</file>

<file path=xl/sharedStrings.xml><?xml version="1.0" encoding="utf-8"?>
<sst xmlns="http://schemas.openxmlformats.org/spreadsheetml/2006/main" count="513" uniqueCount="245">
  <si>
    <r>
      <rPr>
        <sz val="10"/>
        <rFont val="Tahoma"/>
      </rPr>
      <t xml:space="preserve">Warszawa, dnia </t>
    </r>
    <r>
      <rPr>
        <sz val="10"/>
        <color rgb="FFE4DFEC"/>
        <rFont val="Tahoma"/>
      </rPr>
      <t>05.02.2026</t>
    </r>
    <r>
      <rPr>
        <sz val="10"/>
        <rFont val="Tahoma"/>
      </rPr>
      <t xml:space="preserve"> roku</t>
    </r>
  </si>
  <si>
    <t>Szpital Wojewódzki im. dr Ludwika Rydygiera w Suwałkach</t>
  </si>
  <si>
    <t>ul. Szpitalna 60</t>
  </si>
  <si>
    <t>16-400 Suwałki</t>
  </si>
  <si>
    <r>
      <rPr>
        <b/>
        <u/>
        <sz val="18"/>
        <color rgb="FF000000"/>
        <rFont val="Tahoma"/>
      </rPr>
      <t>Informacja cenowa</t>
    </r>
  </si>
  <si>
    <t>r</t>
  </si>
  <si>
    <t>Roche Diagnostics Polska Sp. z o.o. z siedzibą w Warszawie , ul. Domaniewska 28, 02-672 Warszawa, wpisana do Rejestru Przedsiębiorców prowadzonego przez Sąd Rejonowy dla m.st. Warszawy w Warszawie, XIII Wydział Gospodarczy KRS, pod numerem KRS 0000132695, NIP: 52 72 322 068, kapitał zakładowy 8 000 000 zł, przekazuje niniejszym Państwu informację cenową dotycząca następujących produktów:</t>
  </si>
  <si>
    <t>ADVANCED STAINING</t>
  </si>
  <si>
    <t xml:space="preserve">Lista cenowa dla analizatora: </t>
  </si>
  <si>
    <t>BenchMark ULTRA PLUS, Type: RU</t>
  </si>
  <si>
    <t>Odczynniki</t>
  </si>
  <si>
    <t>Nazwa parametru</t>
  </si>
  <si>
    <t>Nr katalogowy</t>
  </si>
  <si>
    <t>Produkt</t>
  </si>
  <si>
    <t>Deklarowana roczna ilość oznaczeń</t>
  </si>
  <si>
    <t>Wielkość opakowania</t>
  </si>
  <si>
    <t>Liczba opakowań na rok</t>
  </si>
  <si>
    <t>Cena jednego opakowania netto</t>
  </si>
  <si>
    <t>Stawka VAT</t>
  </si>
  <si>
    <t>Cena jednego opakowania brutto</t>
  </si>
  <si>
    <t>Wartość netto na rok</t>
  </si>
  <si>
    <t>Wartość brutto na rok</t>
  </si>
  <si>
    <t>BenchMark ULTRA PLUS</t>
  </si>
  <si>
    <t>10765844001 "Tinto CD34 7 mL, BSB-6486
"</t>
  </si>
  <si>
    <t>NaN</t>
  </si>
  <si>
    <t>08313466001</t>
  </si>
  <si>
    <t>CA IX (EP161) PAb, Cell Marque</t>
  </si>
  <si>
    <t>50 testów</t>
  </si>
  <si>
    <t>08763909001</t>
  </si>
  <si>
    <t>CD117(EP10) Rabbit Monoclonal PAB</t>
  </si>
  <si>
    <t>50 Tests</t>
  </si>
  <si>
    <t>10161876001</t>
  </si>
  <si>
    <t>CD68 (SP251v18) Rabbit Monoclonal AB</t>
  </si>
  <si>
    <t>06695248001</t>
  </si>
  <si>
    <t>CINtec anti-p16 Histology (E6H4)</t>
  </si>
  <si>
    <t>05278775001</t>
  </si>
  <si>
    <t>CONFIRM ANTI-P53 (DO-7) PRIMARY ANTIBODY</t>
  </si>
  <si>
    <t>05267099001</t>
  </si>
  <si>
    <t xml:space="preserve">CONFIRM anti-CD20 (L26) </t>
  </si>
  <si>
    <t>05278422001</t>
  </si>
  <si>
    <t>CONFIRM anti-CD3 (2GV6)</t>
  </si>
  <si>
    <t>05992184001</t>
  </si>
  <si>
    <t>CONFIRM anti-Calretinin (SP65)</t>
  </si>
  <si>
    <t>05587760001</t>
  </si>
  <si>
    <t>CONFIRM anti-Cytokeratin 20 (SP33)</t>
  </si>
  <si>
    <t>05986818001</t>
  </si>
  <si>
    <t>CONFIRM anti-Cytokeratin 7 (SP52)</t>
  </si>
  <si>
    <t>05267005001</t>
  </si>
  <si>
    <t>CONFIRM anti-Desmin (DE-R-11)</t>
  </si>
  <si>
    <t>05878900001</t>
  </si>
  <si>
    <t>CONFIRM anti-EMA (E29)</t>
  </si>
  <si>
    <t>05278414001</t>
  </si>
  <si>
    <t xml:space="preserve">CONFIRM anti-ER (SP1) </t>
  </si>
  <si>
    <t>250 testów</t>
  </si>
  <si>
    <t>05278384001</t>
  </si>
  <si>
    <t xml:space="preserve">CONFIRM anti-Ki-67 (30-9) </t>
  </si>
  <si>
    <t>05278350001</t>
  </si>
  <si>
    <t xml:space="preserve">CONFIRM anti-MART-1/melan A (A103) </t>
  </si>
  <si>
    <t>05479282001</t>
  </si>
  <si>
    <t xml:space="preserve">CONFIRM anti-Melanosome (HMB45) </t>
  </si>
  <si>
    <t>05552729001</t>
  </si>
  <si>
    <t xml:space="preserve">CONFIRM anti-PAX5 (SP34) </t>
  </si>
  <si>
    <t>05278392001</t>
  </si>
  <si>
    <t xml:space="preserve">CONFIRM anti-PR (1E2) </t>
  </si>
  <si>
    <t>05266939001</t>
  </si>
  <si>
    <t xml:space="preserve">CONFIRM anti-PSA (polyclonal) </t>
  </si>
  <si>
    <t>05267072001</t>
  </si>
  <si>
    <t xml:space="preserve">CONFIRM anti-S100 (polyclonal) </t>
  </si>
  <si>
    <t>05479304001</t>
  </si>
  <si>
    <t>CONFIRM anti-Synaptophysin (SP11)</t>
  </si>
  <si>
    <t>05278139001</t>
  </si>
  <si>
    <t xml:space="preserve">CONFIRM anti-Vimentin (V9) </t>
  </si>
  <si>
    <t>05986826001</t>
  </si>
  <si>
    <t xml:space="preserve">CONFIRM anti-bcl-2 (124) </t>
  </si>
  <si>
    <t>10161949001</t>
  </si>
  <si>
    <t>INSM1 (SP493) Rabbit Monoclonal PAb</t>
  </si>
  <si>
    <t>07859759001</t>
  </si>
  <si>
    <t>NKX3.1 (EP356) PAb, Cell Marque</t>
  </si>
  <si>
    <t>08313431001</t>
  </si>
  <si>
    <t>PAX8 (EP331) PAb, Cell Marque</t>
  </si>
  <si>
    <t>09592237001</t>
  </si>
  <si>
    <t>PRAME (EPR20330) Rbt Mono PAB 50</t>
  </si>
  <si>
    <t>08313415001</t>
  </si>
  <si>
    <t>SATB2 (EP281) PAb, Cell Marque</t>
  </si>
  <si>
    <t>05999570001</t>
  </si>
  <si>
    <t>VEN anti-HER2/neu (4B5) RM PAB-US EXPORT</t>
  </si>
  <si>
    <t>06419445001</t>
  </si>
  <si>
    <t>VENTANA anti-Basal Cell Cocktail (34BE12+p63)</t>
  </si>
  <si>
    <t>05857856001</t>
  </si>
  <si>
    <t>VENTANA anti-CD10 (SP67)</t>
  </si>
  <si>
    <t>05267056001</t>
  </si>
  <si>
    <t xml:space="preserve">VENTANA anti-Chromogranin A (LK2H10) </t>
  </si>
  <si>
    <t>05862949001</t>
  </si>
  <si>
    <t>VENTANA anti-Cyclin D1 (SP4-R)</t>
  </si>
  <si>
    <t>06478425001</t>
  </si>
  <si>
    <t xml:space="preserve">VENTANA anti-Cytokeratin (CAM 5.2) </t>
  </si>
  <si>
    <t>06478441001</t>
  </si>
  <si>
    <t>VENTANA anti-Cytokeratin 5&amp;6 (D5/16B4)</t>
  </si>
  <si>
    <t>06425623001</t>
  </si>
  <si>
    <t xml:space="preserve">VENTANA anti-H.pylori (SP48) </t>
  </si>
  <si>
    <t>06527787001</t>
  </si>
  <si>
    <t>VENTANA anti-Melanoma Triple Cocktail (HMB45+A103+T311)</t>
  </si>
  <si>
    <t>05867061001</t>
  </si>
  <si>
    <t>VENTANA anti-P63 (4A4)</t>
  </si>
  <si>
    <t>05266840001</t>
  </si>
  <si>
    <t>VENTANA anti-Pan Keratin (AE1/AE3 &amp; PCK26)</t>
  </si>
  <si>
    <t>05268303001</t>
  </si>
  <si>
    <t>anti-Actin Smooth Musle (1A4)</t>
  </si>
  <si>
    <t>05269083001</t>
  </si>
  <si>
    <t>anti-CD138 (B-A38)</t>
  </si>
  <si>
    <t>07007841001</t>
  </si>
  <si>
    <t xml:space="preserve">anti-CD30 (Ber-H2) </t>
  </si>
  <si>
    <t>05463475001</t>
  </si>
  <si>
    <t>anti-CD31 (JC70)</t>
  </si>
  <si>
    <t>05269423001</t>
  </si>
  <si>
    <t>anti-CD45 (LCA) (2B11 &amp; PD7/26)</t>
  </si>
  <si>
    <t>06433359001</t>
  </si>
  <si>
    <t>anti-CD56 (MRQ-42)</t>
  </si>
  <si>
    <t>05463491001</t>
  </si>
  <si>
    <t>anti-CDX-2 (EPR2764Y)</t>
  </si>
  <si>
    <t>05463459001</t>
  </si>
  <si>
    <t>anti-Caldesmon (E89)</t>
  </si>
  <si>
    <t>05269440001</t>
  </si>
  <si>
    <t>anti-Cytokeratin 19 (A53-B/A2.26)</t>
  </si>
  <si>
    <t>05269776001</t>
  </si>
  <si>
    <t xml:space="preserve">anti-Cytokeratin 8 &amp; 18 (B22.1 &amp; B23.1) </t>
  </si>
  <si>
    <t>06433189001</t>
  </si>
  <si>
    <t>anti-DOG-1 (SP31)</t>
  </si>
  <si>
    <t>05973872001</t>
  </si>
  <si>
    <t>anti-E-cadherin  (EP700Y)</t>
  </si>
  <si>
    <t>05435676001</t>
  </si>
  <si>
    <t>anti-Ep-CAM (Ber-EP4)</t>
  </si>
  <si>
    <t>07107749001</t>
  </si>
  <si>
    <t>anti-GATA3 (L50-823) </t>
  </si>
  <si>
    <t>05973864001</t>
  </si>
  <si>
    <t>anti-Glypican-3 (1G12)</t>
  </si>
  <si>
    <t>05267617001</t>
  </si>
  <si>
    <t>anti-Human Chorionic Gonadotropin (polyclonal)</t>
  </si>
  <si>
    <t>07107773001</t>
  </si>
  <si>
    <t>anti-MyoD1 (EP212)</t>
  </si>
  <si>
    <t>05268290001</t>
  </si>
  <si>
    <t>anti-Myogenin (F5D)</t>
  </si>
  <si>
    <t>07047720001</t>
  </si>
  <si>
    <t xml:space="preserve">anti-Napsin A (MRQ-60) </t>
  </si>
  <si>
    <t>05463602001</t>
  </si>
  <si>
    <t>anti-Oct-4 (MRQ-10)</t>
  </si>
  <si>
    <t>05267757001</t>
  </si>
  <si>
    <t>anti-Placental Alkaline Phosphatase (NB10)</t>
  </si>
  <si>
    <t>07047690001</t>
  </si>
  <si>
    <t>anti-SALL4 (6E3)</t>
  </si>
  <si>
    <t>07560389001</t>
  </si>
  <si>
    <t>anti-SOX-10 (SP267)</t>
  </si>
  <si>
    <t>06640613001</t>
  </si>
  <si>
    <t xml:space="preserve">anti-TTF-1 (SP141) </t>
  </si>
  <si>
    <t>05435706001</t>
  </si>
  <si>
    <t>anti-WT1 (6F-H2)</t>
  </si>
  <si>
    <t>05267188001</t>
  </si>
  <si>
    <t>anti-alpha-Fetoprotein (AFP) (polyclonal)</t>
  </si>
  <si>
    <t>05269016001</t>
  </si>
  <si>
    <t>anti-beta-Catenin (14)</t>
  </si>
  <si>
    <t>09929649001</t>
  </si>
  <si>
    <t>p40 (SP225) Rabbit Monoclonal PAB</t>
  </si>
  <si>
    <t>Razem</t>
  </si>
  <si>
    <t>Materiały eksploatacyjne</t>
  </si>
  <si>
    <t>05266114001</t>
  </si>
  <si>
    <t>AMPLIFICATION KIT, CE</t>
  </si>
  <si>
    <t>05424534001</t>
  </si>
  <si>
    <t>BenchMark Ultra LCS</t>
  </si>
  <si>
    <t>05424569001</t>
  </si>
  <si>
    <t>Benchmark ULTRA CC1</t>
  </si>
  <si>
    <t>05266769001</t>
  </si>
  <si>
    <t>Bluing Reagent</t>
  </si>
  <si>
    <t>05266238001</t>
  </si>
  <si>
    <t>CONFIRM Negative Control Rabbit Ig</t>
  </si>
  <si>
    <t>05250889001</t>
  </si>
  <si>
    <t>E-Bar Printer Ribbon</t>
  </si>
  <si>
    <t>05279771001</t>
  </si>
  <si>
    <t>EZ Prep</t>
  </si>
  <si>
    <t>05266726001</t>
  </si>
  <si>
    <t>Hematoxylin</t>
  </si>
  <si>
    <t>05277965001</t>
  </si>
  <si>
    <t>Hematoxylin II</t>
  </si>
  <si>
    <t>05247829001</t>
  </si>
  <si>
    <t xml:space="preserve">Labels </t>
  </si>
  <si>
    <t>05271843001</t>
  </si>
  <si>
    <t>NEXES REAGENT DISPENSER CARD, OPTION 1</t>
  </si>
  <si>
    <t>06396500001</t>
  </si>
  <si>
    <t>OptiView Detection Kit</t>
  </si>
  <si>
    <t>05273510001</t>
  </si>
  <si>
    <t>PATHWAY HER-2 4 IN 1 CONTROL SLIDES</t>
  </si>
  <si>
    <t>05275814001</t>
  </si>
  <si>
    <t>PREP KIT 501 (50) BMK</t>
  </si>
  <si>
    <t>05266718001</t>
  </si>
  <si>
    <t>PROTEASE 3</t>
  </si>
  <si>
    <t>1 x 250 TEST</t>
  </si>
  <si>
    <t>05276284001</t>
  </si>
  <si>
    <t>Prep Kit 1 (250), BM, BM XT, BM LT</t>
  </si>
  <si>
    <t>05266688001</t>
  </si>
  <si>
    <t>Protease 1</t>
  </si>
  <si>
    <t>06683380001</t>
  </si>
  <si>
    <t>Rabbit Monoclonal Negative Control</t>
  </si>
  <si>
    <t>05353955001</t>
  </si>
  <si>
    <t>Reaction Buffer</t>
  </si>
  <si>
    <t>06571603001</t>
  </si>
  <si>
    <t>Szkielka Super Frost</t>
  </si>
  <si>
    <t>08082286001</t>
  </si>
  <si>
    <t>TOMO - 11/90 Microscope Slides</t>
  </si>
  <si>
    <t>1000 Pieces</t>
  </si>
  <si>
    <t>06440002001</t>
  </si>
  <si>
    <t>Ventana Antibody Diluent with Casein</t>
  </si>
  <si>
    <t>05269806001</t>
  </si>
  <si>
    <t>ultraView DAB Detection Kit</t>
  </si>
  <si>
    <t>05269814001</t>
  </si>
  <si>
    <t>ultraView Red Detection Kit</t>
  </si>
  <si>
    <t>BenchMark ULTRA PLUS (1)</t>
  </si>
  <si>
    <t>09543228001</t>
  </si>
  <si>
    <t>UMONIUM 38 DECON EQUIPMENT</t>
  </si>
  <si>
    <t>Podsumowanie kosztów rocznych dla analizatora: BenchMark ULTRA PLUS, Type: RU</t>
  </si>
  <si>
    <t>netto</t>
  </si>
  <si>
    <t>brutto</t>
  </si>
  <si>
    <t>Razem:</t>
  </si>
  <si>
    <r>
      <rPr>
        <b/>
        <sz val="9"/>
        <color rgb="FF000000"/>
        <rFont val="Tahoma"/>
      </rPr>
      <t>Podsumowanie kosztów rocznych projektu:</t>
    </r>
  </si>
  <si>
    <t xml:space="preserve">Niniejsza informacja cenowa ma charakter informacyjny i nie stanowi oferty w rozumieniu art. 66 § 1 Kodeksu Cywilnego (Dz. U. z 2022 r. poz. 1360 z późn. zm.). Ceny wskazane w niniejszej informacji cenowej obowiązują 3 m-ce. Po tym okresie Roche Diagnostics Polska sp. z o.o. zastrzega sobie możliwość jednostronnej zmiany wskazanych cen.
</t>
  </si>
  <si>
    <t>Informacji dot. katalogu produktów udziela:</t>
  </si>
  <si>
    <t>Roche Diagnostics Polska Sp. z o.o.</t>
  </si>
  <si>
    <t>ul. Domaniewska 28</t>
  </si>
  <si>
    <t>02-672 Warszawa</t>
  </si>
  <si>
    <t>damian.ostrowski@roche.com</t>
  </si>
  <si>
    <t>tel. +48 695 653 720</t>
  </si>
  <si>
    <t>Deklarowana ilość oznaczeń</t>
  </si>
  <si>
    <t>Liczba opakowań</t>
  </si>
  <si>
    <t>Wartość netto</t>
  </si>
  <si>
    <t>Wartość brutto</t>
  </si>
  <si>
    <t>Na okres: 12 miesiecy.</t>
  </si>
  <si>
    <t>Przeciwciała kompatybilne z Posiadanym przez Zamawiającego Aparatem Benchmark Ultra Plus firmy Ventana Medical / Roche Diagnostics</t>
  </si>
  <si>
    <t>1 x 250 t.</t>
  </si>
  <si>
    <t>50 t.</t>
  </si>
  <si>
    <t>250 t.</t>
  </si>
  <si>
    <t>Podsumowanie:</t>
  </si>
  <si>
    <t xml:space="preserve">Pakiet 1 </t>
  </si>
  <si>
    <t xml:space="preserve">Pakiet 2 </t>
  </si>
  <si>
    <t>Pakiet 1 Materiały eksploatacyjne</t>
  </si>
  <si>
    <t xml:space="preserve">Pakiet I </t>
  </si>
  <si>
    <t xml:space="preserve">formularz asertymentowo cenowy </t>
  </si>
  <si>
    <t>Załacznik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</si>
</sst>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.00\ &quot;zł&quot;_-;\-#\ ###\ ###\ ##0.00\ &quot;zł&quot;_-;_-* &quot;-&quot;??\ &quot;zł&quot;_-;_-@_-"/>
    <numFmt numFmtId="165" formatCode="&quot;&lt;&quot;#&quot;&gt;&quot;"/>
  </numFmts>
  <fonts count="40">
    <font>
      <sz val="11"/>
      <color rgb="FF000000"/>
      <name val="Calibri"/>
    </font>
    <font>
      <b/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b/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b/>
      <sz val="18"/>
      <color rgb="FF000000"/>
      <name val="Tahoma"/>
    </font>
    <font>
      <sz val="10"/>
      <name val="Tahoma"/>
    </font>
    <font>
      <sz val="9"/>
      <color rgb="FF000000"/>
      <name val="Tahoma"/>
    </font>
    <font>
      <sz val="9"/>
      <color rgb="FFFF0000"/>
      <name val="Tahoma"/>
    </font>
    <font>
      <sz val="9"/>
      <color rgb="FF000000"/>
      <name val="Tahoma"/>
    </font>
    <font>
      <b/>
      <u/>
      <sz val="18"/>
      <color rgb="FF000000"/>
      <name val="Tahoma"/>
    </font>
    <font>
      <sz val="28"/>
      <color rgb="FF000000"/>
      <name val="Roche"/>
    </font>
    <font>
      <sz val="10"/>
      <name val="Tahoma"/>
    </font>
    <font>
      <sz val="10"/>
      <name val="Tahoma"/>
    </font>
    <font>
      <sz val="9"/>
      <name val="Tahoma"/>
    </font>
    <font>
      <b/>
      <sz val="9"/>
      <color rgb="FF000000"/>
      <name val="Tahoma"/>
    </font>
    <font>
      <b/>
      <sz val="9"/>
      <color rgb="FF000000"/>
      <name val="Tahoma"/>
    </font>
    <font>
      <b/>
      <sz val="8"/>
      <name val="Tahoma"/>
    </font>
    <font>
      <sz val="10"/>
      <color rgb="FFE4DFEC"/>
      <name val="Tahoma"/>
    </font>
    <font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b/>
      <sz val="9"/>
      <color rgb="FF000000"/>
      <name val="Tahoma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right"/>
    </xf>
    <xf numFmtId="164" fontId="2" fillId="0" borderId="1" xfId="0" applyNumberFormat="1" applyFont="1" applyBorder="1"/>
    <xf numFmtId="164" fontId="3" fillId="0" borderId="2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5" fillId="0" borderId="4" xfId="0" applyNumberFormat="1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wrapText="1"/>
    </xf>
    <xf numFmtId="0" fontId="12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9" fontId="15" fillId="0" borderId="10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3" fontId="19" fillId="0" borderId="12" xfId="0" applyNumberFormat="1" applyFont="1" applyBorder="1" applyAlignment="1">
      <alignment horizontal="right"/>
    </xf>
    <xf numFmtId="3" fontId="20" fillId="0" borderId="13" xfId="0" applyNumberFormat="1" applyFont="1" applyBorder="1" applyAlignment="1">
      <alignment horizontal="right"/>
    </xf>
    <xf numFmtId="2" fontId="21" fillId="0" borderId="14" xfId="0" applyNumberFormat="1" applyFont="1" applyBorder="1" applyAlignment="1">
      <alignment horizontal="right"/>
    </xf>
    <xf numFmtId="49" fontId="22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165" fontId="25" fillId="0" borderId="0" xfId="0" applyNumberFormat="1" applyFont="1"/>
    <xf numFmtId="0" fontId="26" fillId="0" borderId="0" xfId="0" applyFont="1" applyAlignment="1">
      <alignment vertical="center"/>
    </xf>
    <xf numFmtId="0" fontId="31" fillId="0" borderId="0" xfId="0" applyFont="1"/>
    <xf numFmtId="0" fontId="32" fillId="0" borderId="0" xfId="0" applyFont="1" applyAlignment="1">
      <alignment vertical="top"/>
    </xf>
    <xf numFmtId="0" fontId="33" fillId="0" borderId="0" xfId="0" applyFont="1"/>
    <xf numFmtId="0" fontId="34" fillId="0" borderId="0" xfId="0" applyFont="1"/>
    <xf numFmtId="0" fontId="36" fillId="0" borderId="7" xfId="0" applyFont="1" applyBorder="1" applyAlignment="1">
      <alignment horizontal="center" wrapText="1"/>
    </xf>
    <xf numFmtId="0" fontId="38" fillId="0" borderId="0" xfId="0" applyFont="1"/>
    <xf numFmtId="0" fontId="36" fillId="0" borderId="0" xfId="0" applyFont="1"/>
    <xf numFmtId="0" fontId="38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6" fillId="0" borderId="11" xfId="0" applyFont="1" applyBorder="1"/>
    <xf numFmtId="0" fontId="10" fillId="0" borderId="16" xfId="0" applyFont="1" applyBorder="1" applyAlignment="1">
      <alignment horizontal="center" vertical="center" wrapText="1"/>
    </xf>
    <xf numFmtId="0" fontId="16" fillId="0" borderId="17" xfId="0" applyFont="1" applyBorder="1"/>
    <xf numFmtId="0" fontId="6" fillId="0" borderId="18" xfId="0" applyFont="1" applyBorder="1"/>
    <xf numFmtId="0" fontId="0" fillId="0" borderId="19" xfId="0" applyBorder="1"/>
    <xf numFmtId="0" fontId="6" fillId="2" borderId="15" xfId="0" applyFont="1" applyFill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30" fillId="0" borderId="0" xfId="0" applyFont="1" applyAlignment="1">
      <alignment horizontal="left" vertical="top" wrapText="1"/>
    </xf>
    <xf numFmtId="49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top"/>
    </xf>
    <xf numFmtId="0" fontId="29" fillId="0" borderId="0" xfId="0" applyFont="1" applyAlignment="1">
      <alignment horizontal="left" wrapText="1"/>
    </xf>
    <xf numFmtId="0" fontId="10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7"/>
  <sheetViews>
    <sheetView workbookViewId="0"/>
  </sheetViews>
  <sheetFormatPr defaultColWidth="10" defaultRowHeight="11.25"/>
  <cols>
    <col min="1" max="1" width="7.7109375" style="6" customWidth="1"/>
    <col min="2" max="2" width="23.85546875" style="6" customWidth="1"/>
    <col min="3" max="3" width="13.5703125" style="6" customWidth="1"/>
    <col min="4" max="4" width="36.140625" style="6" customWidth="1"/>
    <col min="5" max="6" width="16.42578125" style="6" customWidth="1"/>
    <col min="7" max="7" width="11.28515625" style="6" customWidth="1"/>
    <col min="8" max="8" width="11.5703125" style="6" customWidth="1"/>
    <col min="9" max="9" width="6.42578125" style="6" customWidth="1"/>
    <col min="10" max="10" width="12.7109375" style="6" customWidth="1"/>
    <col min="11" max="11" width="16.140625" style="6" customWidth="1"/>
    <col min="12" max="12" width="15.85546875" style="6" customWidth="1"/>
    <col min="13" max="13" width="11.85546875" style="6" customWidth="1"/>
    <col min="14" max="14" width="10" style="6" customWidth="1"/>
    <col min="15" max="16384" width="10" style="6"/>
  </cols>
  <sheetData>
    <row r="1" spans="1:12" ht="12.75" customHeight="1">
      <c r="A1" s="22" t="s">
        <v>0</v>
      </c>
    </row>
    <row r="2" spans="1:12" ht="11.25" customHeight="1"/>
    <row r="3" spans="1:12" ht="11.25" customHeight="1"/>
    <row r="4" spans="1:12" ht="11.25" customHeight="1">
      <c r="A4" s="24"/>
      <c r="B4" s="25" t="s">
        <v>1</v>
      </c>
    </row>
    <row r="5" spans="1:12" ht="11.25" customHeight="1">
      <c r="A5" s="21"/>
      <c r="B5" s="25" t="s">
        <v>2</v>
      </c>
      <c r="C5" s="25"/>
      <c r="G5" s="23"/>
    </row>
    <row r="6" spans="1:12" ht="14.25" customHeight="1">
      <c r="A6" s="24"/>
      <c r="B6" s="25" t="s">
        <v>3</v>
      </c>
      <c r="D6" s="44" t="s">
        <v>4</v>
      </c>
      <c r="E6" s="44"/>
      <c r="F6" s="44"/>
      <c r="G6" s="44"/>
      <c r="H6" s="44"/>
      <c r="I6" s="44"/>
      <c r="J6" s="44"/>
      <c r="K6" s="45" t="s">
        <v>5</v>
      </c>
      <c r="L6" s="45"/>
    </row>
    <row r="7" spans="1:12" ht="11.25" customHeight="1">
      <c r="A7" s="24"/>
      <c r="B7" s="25"/>
      <c r="D7" s="44"/>
      <c r="E7" s="44"/>
      <c r="F7" s="44"/>
      <c r="G7" s="44"/>
      <c r="H7" s="44"/>
      <c r="I7" s="44"/>
      <c r="J7" s="44"/>
      <c r="K7" s="45"/>
      <c r="L7" s="45"/>
    </row>
    <row r="8" spans="1:12" ht="11.25" customHeight="1">
      <c r="A8" s="24"/>
      <c r="B8" s="25"/>
      <c r="D8" s="44"/>
      <c r="E8" s="44"/>
      <c r="F8" s="44"/>
      <c r="G8" s="44"/>
      <c r="H8" s="44"/>
      <c r="I8" s="44"/>
      <c r="J8" s="44"/>
      <c r="K8" s="45"/>
      <c r="L8" s="45"/>
    </row>
    <row r="9" spans="1:12" ht="11.25" customHeight="1"/>
    <row r="10" spans="1:12" ht="11.25" customHeight="1"/>
    <row r="11" spans="1:12" ht="39.75" customHeight="1">
      <c r="B11" s="46" t="s">
        <v>6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2" ht="11.25" customHeight="1"/>
    <row r="13" spans="1:12" ht="11.25" customHeight="1"/>
    <row r="14" spans="1:12" ht="11.25" customHeight="1"/>
    <row r="15" spans="1:12" ht="11.25" customHeight="1"/>
    <row r="16" spans="1:12" ht="11.25" customHeight="1">
      <c r="A16" s="9" t="s">
        <v>7</v>
      </c>
    </row>
    <row r="17" spans="1:12" ht="11.25" customHeight="1"/>
    <row r="18" spans="1:12" ht="11.25" customHeight="1">
      <c r="A18" s="8" t="s">
        <v>8</v>
      </c>
      <c r="B18" s="8"/>
      <c r="C18" s="7" t="s">
        <v>9</v>
      </c>
    </row>
    <row r="19" spans="1:12" ht="11.25" customHeight="1"/>
    <row r="20" spans="1:12" ht="11.25" customHeight="1">
      <c r="A20" s="6" t="s">
        <v>10</v>
      </c>
    </row>
    <row r="21" spans="1:12" ht="11.25" customHeight="1"/>
    <row r="22" spans="1:12" ht="45" customHeight="1">
      <c r="B22" s="10" t="s">
        <v>11</v>
      </c>
      <c r="C22" s="10" t="s">
        <v>12</v>
      </c>
      <c r="D22" s="10" t="s">
        <v>13</v>
      </c>
      <c r="E22" s="10" t="s">
        <v>14</v>
      </c>
      <c r="F22" s="10" t="s">
        <v>15</v>
      </c>
      <c r="G22" s="10" t="s">
        <v>16</v>
      </c>
      <c r="H22" s="10" t="s">
        <v>17</v>
      </c>
      <c r="I22" s="10" t="s">
        <v>18</v>
      </c>
      <c r="J22" s="10" t="s">
        <v>19</v>
      </c>
      <c r="K22" s="10" t="s">
        <v>20</v>
      </c>
      <c r="L22" s="10" t="s">
        <v>21</v>
      </c>
    </row>
    <row r="23" spans="1:12" ht="11.25" customHeight="1">
      <c r="B23" s="13" t="s">
        <v>22</v>
      </c>
      <c r="L23" s="14"/>
    </row>
    <row r="24" spans="1:12" ht="22.5">
      <c r="B24" s="11"/>
      <c r="C24" s="12"/>
      <c r="D24" s="11" t="s">
        <v>23</v>
      </c>
      <c r="E24" s="18">
        <v>0</v>
      </c>
      <c r="F24" s="12"/>
      <c r="G24" s="20">
        <v>1</v>
      </c>
      <c r="H24" s="5">
        <v>2145</v>
      </c>
      <c r="I24" s="15" t="s">
        <v>24</v>
      </c>
      <c r="J24" s="2" t="e">
        <f t="shared" ref="J24:J55" si="0">H24+(H24*I24)</f>
        <v>#VALUE!</v>
      </c>
      <c r="K24" s="2">
        <f t="shared" ref="K24:K55" si="1">G24*H24</f>
        <v>2145</v>
      </c>
      <c r="L24" s="2" t="e">
        <f t="shared" ref="L24:L55" si="2">I24*K24+K24</f>
        <v>#VALUE!</v>
      </c>
    </row>
    <row r="25" spans="1:12">
      <c r="B25" s="11"/>
      <c r="C25" s="12" t="s">
        <v>25</v>
      </c>
      <c r="D25" s="11" t="s">
        <v>26</v>
      </c>
      <c r="E25" s="18">
        <v>0</v>
      </c>
      <c r="F25" s="12" t="s">
        <v>27</v>
      </c>
      <c r="G25" s="20">
        <v>1</v>
      </c>
      <c r="H25" s="5">
        <v>1350</v>
      </c>
      <c r="I25" s="15">
        <v>0.08</v>
      </c>
      <c r="J25" s="2">
        <f t="shared" si="0"/>
        <v>1458</v>
      </c>
      <c r="K25" s="2">
        <f t="shared" si="1"/>
        <v>1350</v>
      </c>
      <c r="L25" s="2">
        <f t="shared" si="2"/>
        <v>1458</v>
      </c>
    </row>
    <row r="26" spans="1:12">
      <c r="B26" s="11"/>
      <c r="C26" s="12" t="s">
        <v>28</v>
      </c>
      <c r="D26" s="11" t="s">
        <v>29</v>
      </c>
      <c r="E26" s="18">
        <v>0</v>
      </c>
      <c r="F26" s="12" t="s">
        <v>30</v>
      </c>
      <c r="G26" s="20">
        <v>1</v>
      </c>
      <c r="H26" s="5">
        <v>1040</v>
      </c>
      <c r="I26" s="15">
        <v>0.08</v>
      </c>
      <c r="J26" s="2">
        <f t="shared" si="0"/>
        <v>1123.2</v>
      </c>
      <c r="K26" s="2">
        <f t="shared" si="1"/>
        <v>1040</v>
      </c>
      <c r="L26" s="2">
        <f t="shared" si="2"/>
        <v>1123.2</v>
      </c>
    </row>
    <row r="27" spans="1:12">
      <c r="B27" s="11"/>
      <c r="C27" s="12" t="s">
        <v>31</v>
      </c>
      <c r="D27" s="11" t="s">
        <v>32</v>
      </c>
      <c r="E27" s="18">
        <v>0</v>
      </c>
      <c r="F27" s="12" t="s">
        <v>30</v>
      </c>
      <c r="G27" s="20">
        <v>1</v>
      </c>
      <c r="H27" s="5">
        <v>1000</v>
      </c>
      <c r="I27" s="15">
        <v>0.08</v>
      </c>
      <c r="J27" s="2">
        <f t="shared" si="0"/>
        <v>1080</v>
      </c>
      <c r="K27" s="2">
        <f t="shared" si="1"/>
        <v>1000</v>
      </c>
      <c r="L27" s="2">
        <f t="shared" si="2"/>
        <v>1080</v>
      </c>
    </row>
    <row r="28" spans="1:12">
      <c r="B28" s="11"/>
      <c r="C28" s="12" t="s">
        <v>33</v>
      </c>
      <c r="D28" s="11" t="s">
        <v>34</v>
      </c>
      <c r="E28" s="18">
        <v>0</v>
      </c>
      <c r="F28" s="12" t="s">
        <v>27</v>
      </c>
      <c r="G28" s="20">
        <v>1</v>
      </c>
      <c r="H28" s="5">
        <v>3700</v>
      </c>
      <c r="I28" s="15">
        <v>0.08</v>
      </c>
      <c r="J28" s="2">
        <f t="shared" si="0"/>
        <v>3996</v>
      </c>
      <c r="K28" s="2">
        <f t="shared" si="1"/>
        <v>3700</v>
      </c>
      <c r="L28" s="2">
        <f t="shared" si="2"/>
        <v>3996</v>
      </c>
    </row>
    <row r="29" spans="1:12" ht="22.5">
      <c r="B29" s="11"/>
      <c r="C29" s="12" t="s">
        <v>35</v>
      </c>
      <c r="D29" s="11" t="s">
        <v>36</v>
      </c>
      <c r="E29" s="18">
        <v>0</v>
      </c>
      <c r="F29" s="12" t="s">
        <v>27</v>
      </c>
      <c r="G29" s="20">
        <v>1</v>
      </c>
      <c r="H29" s="5">
        <v>1350</v>
      </c>
      <c r="I29" s="15">
        <v>0.08</v>
      </c>
      <c r="J29" s="2">
        <f t="shared" si="0"/>
        <v>1458</v>
      </c>
      <c r="K29" s="2">
        <f t="shared" si="1"/>
        <v>1350</v>
      </c>
      <c r="L29" s="2">
        <f t="shared" si="2"/>
        <v>1458</v>
      </c>
    </row>
    <row r="30" spans="1:12">
      <c r="B30" s="11"/>
      <c r="C30" s="12" t="s">
        <v>37</v>
      </c>
      <c r="D30" s="11" t="s">
        <v>38</v>
      </c>
      <c r="E30" s="18">
        <v>0</v>
      </c>
      <c r="F30" s="12" t="s">
        <v>27</v>
      </c>
      <c r="G30" s="20">
        <v>1</v>
      </c>
      <c r="H30" s="5">
        <v>460</v>
      </c>
      <c r="I30" s="15">
        <v>0.08</v>
      </c>
      <c r="J30" s="2">
        <f t="shared" si="0"/>
        <v>496.8</v>
      </c>
      <c r="K30" s="2">
        <f t="shared" si="1"/>
        <v>460</v>
      </c>
      <c r="L30" s="2">
        <f t="shared" si="2"/>
        <v>496.8</v>
      </c>
    </row>
    <row r="31" spans="1:12">
      <c r="B31" s="11"/>
      <c r="C31" s="12" t="s">
        <v>39</v>
      </c>
      <c r="D31" s="11" t="s">
        <v>40</v>
      </c>
      <c r="E31" s="18">
        <v>0</v>
      </c>
      <c r="F31" s="12" t="s">
        <v>27</v>
      </c>
      <c r="G31" s="20">
        <v>2</v>
      </c>
      <c r="H31" s="5">
        <v>500</v>
      </c>
      <c r="I31" s="15">
        <v>0.08</v>
      </c>
      <c r="J31" s="2">
        <f t="shared" si="0"/>
        <v>540</v>
      </c>
      <c r="K31" s="2">
        <f t="shared" si="1"/>
        <v>1000</v>
      </c>
      <c r="L31" s="2">
        <f t="shared" si="2"/>
        <v>1080</v>
      </c>
    </row>
    <row r="32" spans="1:12">
      <c r="B32" s="11"/>
      <c r="C32" s="12" t="s">
        <v>41</v>
      </c>
      <c r="D32" s="11" t="s">
        <v>42</v>
      </c>
      <c r="E32" s="18">
        <v>0</v>
      </c>
      <c r="F32" s="12" t="s">
        <v>27</v>
      </c>
      <c r="G32" s="20">
        <v>1</v>
      </c>
      <c r="H32" s="5">
        <v>455</v>
      </c>
      <c r="I32" s="15">
        <v>0.08</v>
      </c>
      <c r="J32" s="2">
        <f t="shared" si="0"/>
        <v>491.4</v>
      </c>
      <c r="K32" s="2">
        <f t="shared" si="1"/>
        <v>455</v>
      </c>
      <c r="L32" s="2">
        <f t="shared" si="2"/>
        <v>491.4</v>
      </c>
    </row>
    <row r="33" spans="2:12">
      <c r="B33" s="11"/>
      <c r="C33" s="12" t="s">
        <v>43</v>
      </c>
      <c r="D33" s="11" t="s">
        <v>44</v>
      </c>
      <c r="E33" s="18">
        <v>0</v>
      </c>
      <c r="F33" s="12" t="s">
        <v>27</v>
      </c>
      <c r="G33" s="20">
        <v>2</v>
      </c>
      <c r="H33" s="5">
        <v>500</v>
      </c>
      <c r="I33" s="15">
        <v>0.08</v>
      </c>
      <c r="J33" s="2">
        <f t="shared" si="0"/>
        <v>540</v>
      </c>
      <c r="K33" s="2">
        <f t="shared" si="1"/>
        <v>1000</v>
      </c>
      <c r="L33" s="2">
        <f t="shared" si="2"/>
        <v>1080</v>
      </c>
    </row>
    <row r="34" spans="2:12">
      <c r="B34" s="11"/>
      <c r="C34" s="12" t="s">
        <v>45</v>
      </c>
      <c r="D34" s="11" t="s">
        <v>46</v>
      </c>
      <c r="E34" s="18">
        <v>0</v>
      </c>
      <c r="F34" s="12" t="s">
        <v>27</v>
      </c>
      <c r="G34" s="20">
        <v>1</v>
      </c>
      <c r="H34" s="5">
        <v>400</v>
      </c>
      <c r="I34" s="15">
        <v>0.08</v>
      </c>
      <c r="J34" s="2">
        <f t="shared" si="0"/>
        <v>432</v>
      </c>
      <c r="K34" s="2">
        <f t="shared" si="1"/>
        <v>400</v>
      </c>
      <c r="L34" s="2">
        <f t="shared" si="2"/>
        <v>432</v>
      </c>
    </row>
    <row r="35" spans="2:12">
      <c r="B35" s="11"/>
      <c r="C35" s="12" t="s">
        <v>47</v>
      </c>
      <c r="D35" s="11" t="s">
        <v>48</v>
      </c>
      <c r="E35" s="18">
        <v>0</v>
      </c>
      <c r="F35" s="12" t="s">
        <v>27</v>
      </c>
      <c r="G35" s="20">
        <v>1</v>
      </c>
      <c r="H35" s="5">
        <v>400</v>
      </c>
      <c r="I35" s="15">
        <v>0.08</v>
      </c>
      <c r="J35" s="2">
        <f t="shared" si="0"/>
        <v>432</v>
      </c>
      <c r="K35" s="2">
        <f t="shared" si="1"/>
        <v>400</v>
      </c>
      <c r="L35" s="2">
        <f t="shared" si="2"/>
        <v>432</v>
      </c>
    </row>
    <row r="36" spans="2:12">
      <c r="B36" s="11"/>
      <c r="C36" s="12" t="s">
        <v>49</v>
      </c>
      <c r="D36" s="11" t="s">
        <v>50</v>
      </c>
      <c r="E36" s="18">
        <v>0</v>
      </c>
      <c r="F36" s="12" t="s">
        <v>27</v>
      </c>
      <c r="G36" s="20">
        <v>1</v>
      </c>
      <c r="H36" s="5">
        <v>447</v>
      </c>
      <c r="I36" s="15">
        <v>0.08</v>
      </c>
      <c r="J36" s="2">
        <f t="shared" si="0"/>
        <v>482.76</v>
      </c>
      <c r="K36" s="2">
        <f t="shared" si="1"/>
        <v>447</v>
      </c>
      <c r="L36" s="2">
        <f t="shared" si="2"/>
        <v>482.76</v>
      </c>
    </row>
    <row r="37" spans="2:12">
      <c r="B37" s="11"/>
      <c r="C37" s="12" t="s">
        <v>51</v>
      </c>
      <c r="D37" s="11" t="s">
        <v>52</v>
      </c>
      <c r="E37" s="18">
        <v>0</v>
      </c>
      <c r="F37" s="12" t="s">
        <v>53</v>
      </c>
      <c r="G37" s="20">
        <v>1</v>
      </c>
      <c r="H37" s="5">
        <v>2400</v>
      </c>
      <c r="I37" s="15">
        <v>0.08</v>
      </c>
      <c r="J37" s="2">
        <f t="shared" si="0"/>
        <v>2592</v>
      </c>
      <c r="K37" s="2">
        <f t="shared" si="1"/>
        <v>2400</v>
      </c>
      <c r="L37" s="2">
        <f t="shared" si="2"/>
        <v>2592</v>
      </c>
    </row>
    <row r="38" spans="2:12">
      <c r="B38" s="11"/>
      <c r="C38" s="12" t="s">
        <v>54</v>
      </c>
      <c r="D38" s="11" t="s">
        <v>55</v>
      </c>
      <c r="E38" s="18">
        <v>0</v>
      </c>
      <c r="F38" s="12" t="s">
        <v>27</v>
      </c>
      <c r="G38" s="20">
        <v>1</v>
      </c>
      <c r="H38" s="5">
        <v>455</v>
      </c>
      <c r="I38" s="15">
        <v>0.08</v>
      </c>
      <c r="J38" s="2">
        <f t="shared" si="0"/>
        <v>491.4</v>
      </c>
      <c r="K38" s="2">
        <f t="shared" si="1"/>
        <v>455</v>
      </c>
      <c r="L38" s="2">
        <f t="shared" si="2"/>
        <v>491.4</v>
      </c>
    </row>
    <row r="39" spans="2:12">
      <c r="B39" s="11"/>
      <c r="C39" s="12" t="s">
        <v>56</v>
      </c>
      <c r="D39" s="11" t="s">
        <v>57</v>
      </c>
      <c r="E39" s="18">
        <v>0</v>
      </c>
      <c r="F39" s="12" t="s">
        <v>27</v>
      </c>
      <c r="G39" s="20">
        <v>1</v>
      </c>
      <c r="H39" s="5">
        <v>500</v>
      </c>
      <c r="I39" s="15">
        <v>0.08</v>
      </c>
      <c r="J39" s="2">
        <f t="shared" si="0"/>
        <v>540</v>
      </c>
      <c r="K39" s="2">
        <f t="shared" si="1"/>
        <v>500</v>
      </c>
      <c r="L39" s="2">
        <f t="shared" si="2"/>
        <v>540</v>
      </c>
    </row>
    <row r="40" spans="2:12">
      <c r="B40" s="11"/>
      <c r="C40" s="12" t="s">
        <v>58</v>
      </c>
      <c r="D40" s="11" t="s">
        <v>59</v>
      </c>
      <c r="E40" s="18">
        <v>0</v>
      </c>
      <c r="F40" s="12" t="s">
        <v>27</v>
      </c>
      <c r="G40" s="20">
        <v>1</v>
      </c>
      <c r="H40" s="5">
        <v>390</v>
      </c>
      <c r="I40" s="15">
        <v>0.08</v>
      </c>
      <c r="J40" s="2">
        <f t="shared" si="0"/>
        <v>421.2</v>
      </c>
      <c r="K40" s="2">
        <f t="shared" si="1"/>
        <v>390</v>
      </c>
      <c r="L40" s="2">
        <f t="shared" si="2"/>
        <v>421.2</v>
      </c>
    </row>
    <row r="41" spans="2:12">
      <c r="B41" s="11"/>
      <c r="C41" s="12" t="s">
        <v>60</v>
      </c>
      <c r="D41" s="11" t="s">
        <v>61</v>
      </c>
      <c r="E41" s="18">
        <v>0</v>
      </c>
      <c r="F41" s="12" t="s">
        <v>27</v>
      </c>
      <c r="G41" s="20">
        <v>1</v>
      </c>
      <c r="H41" s="5">
        <v>450</v>
      </c>
      <c r="I41" s="15">
        <v>0.08</v>
      </c>
      <c r="J41" s="2">
        <f t="shared" si="0"/>
        <v>486</v>
      </c>
      <c r="K41" s="2">
        <f t="shared" si="1"/>
        <v>450</v>
      </c>
      <c r="L41" s="2">
        <f t="shared" si="2"/>
        <v>486</v>
      </c>
    </row>
    <row r="42" spans="2:12">
      <c r="B42" s="11"/>
      <c r="C42" s="12" t="s">
        <v>62</v>
      </c>
      <c r="D42" s="11" t="s">
        <v>63</v>
      </c>
      <c r="E42" s="18">
        <v>0</v>
      </c>
      <c r="F42" s="12" t="s">
        <v>53</v>
      </c>
      <c r="G42" s="20">
        <v>0.5</v>
      </c>
      <c r="H42" s="5">
        <v>2437.5</v>
      </c>
      <c r="I42" s="15">
        <v>0.08</v>
      </c>
      <c r="J42" s="2">
        <f t="shared" si="0"/>
        <v>2632.5</v>
      </c>
      <c r="K42" s="2">
        <f t="shared" si="1"/>
        <v>1218.75</v>
      </c>
      <c r="L42" s="2">
        <f t="shared" si="2"/>
        <v>1316.25</v>
      </c>
    </row>
    <row r="43" spans="2:12">
      <c r="B43" s="11"/>
      <c r="C43" s="12" t="s">
        <v>64</v>
      </c>
      <c r="D43" s="11" t="s">
        <v>65</v>
      </c>
      <c r="E43" s="18">
        <v>0</v>
      </c>
      <c r="F43" s="12" t="s">
        <v>27</v>
      </c>
      <c r="G43" s="20">
        <v>1</v>
      </c>
      <c r="H43" s="5">
        <v>471</v>
      </c>
      <c r="I43" s="15">
        <v>0.08</v>
      </c>
      <c r="J43" s="2">
        <f t="shared" si="0"/>
        <v>508.68</v>
      </c>
      <c r="K43" s="2">
        <f t="shared" si="1"/>
        <v>471</v>
      </c>
      <c r="L43" s="2">
        <f t="shared" si="2"/>
        <v>508.68</v>
      </c>
    </row>
    <row r="44" spans="2:12">
      <c r="B44" s="11"/>
      <c r="C44" s="12" t="s">
        <v>66</v>
      </c>
      <c r="D44" s="11" t="s">
        <v>67</v>
      </c>
      <c r="E44" s="18">
        <v>0</v>
      </c>
      <c r="F44" s="12" t="s">
        <v>27</v>
      </c>
      <c r="G44" s="20">
        <v>1</v>
      </c>
      <c r="H44" s="5">
        <v>390</v>
      </c>
      <c r="I44" s="15">
        <v>0.08</v>
      </c>
      <c r="J44" s="2">
        <f t="shared" si="0"/>
        <v>421.2</v>
      </c>
      <c r="K44" s="2">
        <f t="shared" si="1"/>
        <v>390</v>
      </c>
      <c r="L44" s="2">
        <f t="shared" si="2"/>
        <v>421.2</v>
      </c>
    </row>
    <row r="45" spans="2:12">
      <c r="B45" s="11"/>
      <c r="C45" s="12" t="s">
        <v>68</v>
      </c>
      <c r="D45" s="11" t="s">
        <v>69</v>
      </c>
      <c r="E45" s="18">
        <v>0</v>
      </c>
      <c r="F45" s="12" t="s">
        <v>27</v>
      </c>
      <c r="G45" s="20">
        <v>1</v>
      </c>
      <c r="H45" s="5">
        <v>1218.75</v>
      </c>
      <c r="I45" s="15">
        <v>0.08</v>
      </c>
      <c r="J45" s="2">
        <f t="shared" si="0"/>
        <v>1316.25</v>
      </c>
      <c r="K45" s="2">
        <f t="shared" si="1"/>
        <v>1218.75</v>
      </c>
      <c r="L45" s="2">
        <f t="shared" si="2"/>
        <v>1316.25</v>
      </c>
    </row>
    <row r="46" spans="2:12">
      <c r="B46" s="11"/>
      <c r="C46" s="12" t="s">
        <v>70</v>
      </c>
      <c r="D46" s="11" t="s">
        <v>71</v>
      </c>
      <c r="E46" s="18">
        <v>0</v>
      </c>
      <c r="F46" s="12" t="s">
        <v>27</v>
      </c>
      <c r="G46" s="20">
        <v>1</v>
      </c>
      <c r="H46" s="5">
        <v>430</v>
      </c>
      <c r="I46" s="15">
        <v>0.08</v>
      </c>
      <c r="J46" s="2">
        <f t="shared" si="0"/>
        <v>464.4</v>
      </c>
      <c r="K46" s="2">
        <f t="shared" si="1"/>
        <v>430</v>
      </c>
      <c r="L46" s="2">
        <f t="shared" si="2"/>
        <v>464.4</v>
      </c>
    </row>
    <row r="47" spans="2:12">
      <c r="B47" s="11"/>
      <c r="C47" s="12" t="s">
        <v>72</v>
      </c>
      <c r="D47" s="11" t="s">
        <v>73</v>
      </c>
      <c r="E47" s="18">
        <v>0</v>
      </c>
      <c r="F47" s="12" t="s">
        <v>27</v>
      </c>
      <c r="G47" s="20">
        <v>1</v>
      </c>
      <c r="H47" s="5">
        <v>500</v>
      </c>
      <c r="I47" s="15">
        <v>0.08</v>
      </c>
      <c r="J47" s="2">
        <f t="shared" si="0"/>
        <v>540</v>
      </c>
      <c r="K47" s="2">
        <f t="shared" si="1"/>
        <v>500</v>
      </c>
      <c r="L47" s="2">
        <f t="shared" si="2"/>
        <v>540</v>
      </c>
    </row>
    <row r="48" spans="2:12">
      <c r="B48" s="11"/>
      <c r="C48" s="12" t="s">
        <v>74</v>
      </c>
      <c r="D48" s="11" t="s">
        <v>75</v>
      </c>
      <c r="E48" s="18">
        <v>0</v>
      </c>
      <c r="F48" s="12" t="s">
        <v>30</v>
      </c>
      <c r="G48" s="20">
        <v>1</v>
      </c>
      <c r="H48" s="5">
        <v>1650</v>
      </c>
      <c r="I48" s="15">
        <v>0.08</v>
      </c>
      <c r="J48" s="2">
        <f t="shared" si="0"/>
        <v>1782</v>
      </c>
      <c r="K48" s="2">
        <f t="shared" si="1"/>
        <v>1650</v>
      </c>
      <c r="L48" s="2">
        <f t="shared" si="2"/>
        <v>1782</v>
      </c>
    </row>
    <row r="49" spans="2:12">
      <c r="B49" s="11"/>
      <c r="C49" s="12" t="s">
        <v>76</v>
      </c>
      <c r="D49" s="11" t="s">
        <v>77</v>
      </c>
      <c r="E49" s="18">
        <v>0</v>
      </c>
      <c r="F49" s="12" t="s">
        <v>27</v>
      </c>
      <c r="G49" s="20">
        <v>1</v>
      </c>
      <c r="H49" s="5">
        <v>1950</v>
      </c>
      <c r="I49" s="15">
        <v>0.08</v>
      </c>
      <c r="J49" s="2">
        <f t="shared" si="0"/>
        <v>2106</v>
      </c>
      <c r="K49" s="2">
        <f t="shared" si="1"/>
        <v>1950</v>
      </c>
      <c r="L49" s="2">
        <f t="shared" si="2"/>
        <v>2106</v>
      </c>
    </row>
    <row r="50" spans="2:12">
      <c r="B50" s="11"/>
      <c r="C50" s="12" t="s">
        <v>78</v>
      </c>
      <c r="D50" s="11" t="s">
        <v>79</v>
      </c>
      <c r="E50" s="18">
        <v>0</v>
      </c>
      <c r="F50" s="12" t="s">
        <v>30</v>
      </c>
      <c r="G50" s="20">
        <v>1</v>
      </c>
      <c r="H50" s="5">
        <v>2000</v>
      </c>
      <c r="I50" s="15">
        <v>0.08</v>
      </c>
      <c r="J50" s="2">
        <f t="shared" si="0"/>
        <v>2160</v>
      </c>
      <c r="K50" s="2">
        <f t="shared" si="1"/>
        <v>2000</v>
      </c>
      <c r="L50" s="2">
        <f t="shared" si="2"/>
        <v>2160</v>
      </c>
    </row>
    <row r="51" spans="2:12">
      <c r="B51" s="11"/>
      <c r="C51" s="12" t="s">
        <v>80</v>
      </c>
      <c r="D51" s="11" t="s">
        <v>81</v>
      </c>
      <c r="E51" s="18">
        <v>0</v>
      </c>
      <c r="F51" s="12" t="s">
        <v>30</v>
      </c>
      <c r="G51" s="20">
        <v>1</v>
      </c>
      <c r="H51" s="5">
        <v>1298</v>
      </c>
      <c r="I51" s="15">
        <v>0.08</v>
      </c>
      <c r="J51" s="2">
        <f t="shared" si="0"/>
        <v>1401.84</v>
      </c>
      <c r="K51" s="2">
        <f t="shared" si="1"/>
        <v>1298</v>
      </c>
      <c r="L51" s="2">
        <f t="shared" si="2"/>
        <v>1401.84</v>
      </c>
    </row>
    <row r="52" spans="2:12">
      <c r="B52" s="11"/>
      <c r="C52" s="12" t="s">
        <v>82</v>
      </c>
      <c r="D52" s="11" t="s">
        <v>83</v>
      </c>
      <c r="E52" s="18">
        <v>0</v>
      </c>
      <c r="F52" s="12" t="s">
        <v>30</v>
      </c>
      <c r="G52" s="20">
        <v>1</v>
      </c>
      <c r="H52" s="5">
        <v>900</v>
      </c>
      <c r="I52" s="15">
        <v>0.08</v>
      </c>
      <c r="J52" s="2">
        <f t="shared" si="0"/>
        <v>972</v>
      </c>
      <c r="K52" s="2">
        <f t="shared" si="1"/>
        <v>900</v>
      </c>
      <c r="L52" s="2">
        <f t="shared" si="2"/>
        <v>972</v>
      </c>
    </row>
    <row r="53" spans="2:12" ht="22.5">
      <c r="B53" s="11"/>
      <c r="C53" s="12" t="s">
        <v>84</v>
      </c>
      <c r="D53" s="11" t="s">
        <v>85</v>
      </c>
      <c r="E53" s="18">
        <v>0</v>
      </c>
      <c r="F53" s="12" t="s">
        <v>30</v>
      </c>
      <c r="G53" s="20">
        <v>2</v>
      </c>
      <c r="H53" s="5">
        <v>4500</v>
      </c>
      <c r="I53" s="15">
        <v>0.08</v>
      </c>
      <c r="J53" s="2">
        <f t="shared" si="0"/>
        <v>4860</v>
      </c>
      <c r="K53" s="2">
        <f t="shared" si="1"/>
        <v>9000</v>
      </c>
      <c r="L53" s="2">
        <f t="shared" si="2"/>
        <v>9720</v>
      </c>
    </row>
    <row r="54" spans="2:12" ht="22.5">
      <c r="B54" s="11"/>
      <c r="C54" s="12" t="s">
        <v>86</v>
      </c>
      <c r="D54" s="11" t="s">
        <v>87</v>
      </c>
      <c r="E54" s="18">
        <v>0</v>
      </c>
      <c r="F54" s="12" t="s">
        <v>53</v>
      </c>
      <c r="G54" s="20">
        <v>0.5</v>
      </c>
      <c r="H54" s="5">
        <v>5362.5</v>
      </c>
      <c r="I54" s="15">
        <v>0.08</v>
      </c>
      <c r="J54" s="2">
        <f t="shared" si="0"/>
        <v>5791.5</v>
      </c>
      <c r="K54" s="2">
        <f t="shared" si="1"/>
        <v>2681.25</v>
      </c>
      <c r="L54" s="2">
        <f t="shared" si="2"/>
        <v>2895.75</v>
      </c>
    </row>
    <row r="55" spans="2:12">
      <c r="B55" s="11"/>
      <c r="C55" s="12" t="s">
        <v>88</v>
      </c>
      <c r="D55" s="11" t="s">
        <v>89</v>
      </c>
      <c r="E55" s="18">
        <v>0</v>
      </c>
      <c r="F55" s="12" t="s">
        <v>27</v>
      </c>
      <c r="G55" s="20">
        <v>1</v>
      </c>
      <c r="H55" s="5">
        <v>600</v>
      </c>
      <c r="I55" s="15">
        <v>0.08</v>
      </c>
      <c r="J55" s="2">
        <f t="shared" si="0"/>
        <v>648</v>
      </c>
      <c r="K55" s="2">
        <f t="shared" si="1"/>
        <v>600</v>
      </c>
      <c r="L55" s="2">
        <f t="shared" si="2"/>
        <v>648</v>
      </c>
    </row>
    <row r="56" spans="2:12">
      <c r="B56" s="11"/>
      <c r="C56" s="12" t="s">
        <v>90</v>
      </c>
      <c r="D56" s="11" t="s">
        <v>91</v>
      </c>
      <c r="E56" s="18">
        <v>0</v>
      </c>
      <c r="F56" s="12" t="s">
        <v>27</v>
      </c>
      <c r="G56" s="20">
        <v>1</v>
      </c>
      <c r="H56" s="5">
        <v>390</v>
      </c>
      <c r="I56" s="15">
        <v>0.08</v>
      </c>
      <c r="J56" s="2">
        <f t="shared" ref="J56:J87" si="3">H56+(H56*I56)</f>
        <v>421.2</v>
      </c>
      <c r="K56" s="2">
        <f t="shared" ref="K56:K91" si="4">G56*H56</f>
        <v>390</v>
      </c>
      <c r="L56" s="2">
        <f t="shared" ref="L56:L87" si="5">I56*K56+K56</f>
        <v>421.2</v>
      </c>
    </row>
    <row r="57" spans="2:12">
      <c r="B57" s="11"/>
      <c r="C57" s="12" t="s">
        <v>92</v>
      </c>
      <c r="D57" s="11" t="s">
        <v>93</v>
      </c>
      <c r="E57" s="18">
        <v>0</v>
      </c>
      <c r="F57" s="12" t="s">
        <v>27</v>
      </c>
      <c r="G57" s="20">
        <v>1</v>
      </c>
      <c r="H57" s="5">
        <v>500</v>
      </c>
      <c r="I57" s="15">
        <v>0.08</v>
      </c>
      <c r="J57" s="2">
        <f t="shared" si="3"/>
        <v>540</v>
      </c>
      <c r="K57" s="2">
        <f t="shared" si="4"/>
        <v>500</v>
      </c>
      <c r="L57" s="2">
        <f t="shared" si="5"/>
        <v>540</v>
      </c>
    </row>
    <row r="58" spans="2:12">
      <c r="B58" s="11"/>
      <c r="C58" s="12" t="s">
        <v>94</v>
      </c>
      <c r="D58" s="11" t="s">
        <v>95</v>
      </c>
      <c r="E58" s="18">
        <v>0</v>
      </c>
      <c r="F58" s="12" t="s">
        <v>27</v>
      </c>
      <c r="G58" s="20">
        <v>1</v>
      </c>
      <c r="H58" s="5">
        <v>950</v>
      </c>
      <c r="I58" s="15">
        <v>0.08</v>
      </c>
      <c r="J58" s="2">
        <f t="shared" si="3"/>
        <v>1026</v>
      </c>
      <c r="K58" s="2">
        <f t="shared" si="4"/>
        <v>950</v>
      </c>
      <c r="L58" s="2">
        <f t="shared" si="5"/>
        <v>1026</v>
      </c>
    </row>
    <row r="59" spans="2:12">
      <c r="B59" s="11"/>
      <c r="C59" s="12" t="s">
        <v>96</v>
      </c>
      <c r="D59" s="11" t="s">
        <v>97</v>
      </c>
      <c r="E59" s="18">
        <v>0</v>
      </c>
      <c r="F59" s="12" t="s">
        <v>27</v>
      </c>
      <c r="G59" s="20">
        <v>1</v>
      </c>
      <c r="H59" s="5">
        <v>455</v>
      </c>
      <c r="I59" s="15">
        <v>0.08</v>
      </c>
      <c r="J59" s="2">
        <f t="shared" si="3"/>
        <v>491.4</v>
      </c>
      <c r="K59" s="2">
        <f t="shared" si="4"/>
        <v>455</v>
      </c>
      <c r="L59" s="2">
        <f t="shared" si="5"/>
        <v>491.4</v>
      </c>
    </row>
    <row r="60" spans="2:12">
      <c r="B60" s="11"/>
      <c r="C60" s="12" t="s">
        <v>98</v>
      </c>
      <c r="D60" s="11" t="s">
        <v>99</v>
      </c>
      <c r="E60" s="18">
        <v>0</v>
      </c>
      <c r="F60" s="12" t="s">
        <v>53</v>
      </c>
      <c r="G60" s="20">
        <v>0.5</v>
      </c>
      <c r="H60" s="5">
        <v>2813.49</v>
      </c>
      <c r="I60" s="15">
        <v>0.08</v>
      </c>
      <c r="J60" s="2">
        <f t="shared" si="3"/>
        <v>3038.5691999999999</v>
      </c>
      <c r="K60" s="2">
        <f t="shared" si="4"/>
        <v>1406.7449999999999</v>
      </c>
      <c r="L60" s="2">
        <f t="shared" si="5"/>
        <v>1519.2846</v>
      </c>
    </row>
    <row r="61" spans="2:12" ht="22.5">
      <c r="B61" s="11"/>
      <c r="C61" s="12" t="s">
        <v>100</v>
      </c>
      <c r="D61" s="11" t="s">
        <v>101</v>
      </c>
      <c r="E61" s="18">
        <v>0</v>
      </c>
      <c r="F61" s="12" t="s">
        <v>27</v>
      </c>
      <c r="G61" s="20">
        <v>1</v>
      </c>
      <c r="H61" s="5">
        <v>827.03</v>
      </c>
      <c r="I61" s="15">
        <v>0.08</v>
      </c>
      <c r="J61" s="2">
        <f t="shared" si="3"/>
        <v>893.19240000000002</v>
      </c>
      <c r="K61" s="2">
        <f t="shared" si="4"/>
        <v>827.03</v>
      </c>
      <c r="L61" s="2">
        <f t="shared" si="5"/>
        <v>893.19240000000002</v>
      </c>
    </row>
    <row r="62" spans="2:12">
      <c r="B62" s="11"/>
      <c r="C62" s="12" t="s">
        <v>102</v>
      </c>
      <c r="D62" s="11" t="s">
        <v>103</v>
      </c>
      <c r="E62" s="18">
        <v>0</v>
      </c>
      <c r="F62" s="12" t="s">
        <v>27</v>
      </c>
      <c r="G62" s="20">
        <v>1</v>
      </c>
      <c r="H62" s="5">
        <v>500</v>
      </c>
      <c r="I62" s="15">
        <v>0.08</v>
      </c>
      <c r="J62" s="2">
        <f t="shared" si="3"/>
        <v>540</v>
      </c>
      <c r="K62" s="2">
        <f t="shared" si="4"/>
        <v>500</v>
      </c>
      <c r="L62" s="2">
        <f t="shared" si="5"/>
        <v>540</v>
      </c>
    </row>
    <row r="63" spans="2:12" ht="22.5">
      <c r="B63" s="11"/>
      <c r="C63" s="12" t="s">
        <v>104</v>
      </c>
      <c r="D63" s="11" t="s">
        <v>105</v>
      </c>
      <c r="E63" s="18">
        <v>0</v>
      </c>
      <c r="F63" s="12" t="s">
        <v>53</v>
      </c>
      <c r="G63" s="20">
        <v>0.5</v>
      </c>
      <c r="H63" s="5">
        <v>1300</v>
      </c>
      <c r="I63" s="15">
        <v>0.08</v>
      </c>
      <c r="J63" s="2">
        <f t="shared" si="3"/>
        <v>1404</v>
      </c>
      <c r="K63" s="2">
        <f t="shared" si="4"/>
        <v>650</v>
      </c>
      <c r="L63" s="2">
        <f t="shared" si="5"/>
        <v>702</v>
      </c>
    </row>
    <row r="64" spans="2:12">
      <c r="B64" s="11"/>
      <c r="C64" s="12" t="s">
        <v>106</v>
      </c>
      <c r="D64" s="11" t="s">
        <v>107</v>
      </c>
      <c r="E64" s="18">
        <v>0</v>
      </c>
      <c r="F64" s="12" t="s">
        <v>27</v>
      </c>
      <c r="G64" s="20">
        <v>1</v>
      </c>
      <c r="H64" s="5">
        <v>860</v>
      </c>
      <c r="I64" s="15">
        <v>0.08</v>
      </c>
      <c r="J64" s="2">
        <f t="shared" si="3"/>
        <v>928.8</v>
      </c>
      <c r="K64" s="2">
        <f t="shared" si="4"/>
        <v>860</v>
      </c>
      <c r="L64" s="2">
        <f t="shared" si="5"/>
        <v>928.8</v>
      </c>
    </row>
    <row r="65" spans="2:12">
      <c r="B65" s="11"/>
      <c r="C65" s="12" t="s">
        <v>108</v>
      </c>
      <c r="D65" s="11" t="s">
        <v>109</v>
      </c>
      <c r="E65" s="18">
        <v>0</v>
      </c>
      <c r="F65" s="12" t="s">
        <v>27</v>
      </c>
      <c r="G65" s="20">
        <v>1</v>
      </c>
      <c r="H65" s="5">
        <v>490</v>
      </c>
      <c r="I65" s="15">
        <v>0.08</v>
      </c>
      <c r="J65" s="2">
        <f t="shared" si="3"/>
        <v>529.20000000000005</v>
      </c>
      <c r="K65" s="2">
        <f t="shared" si="4"/>
        <v>490</v>
      </c>
      <c r="L65" s="2">
        <f t="shared" si="5"/>
        <v>529.20000000000005</v>
      </c>
    </row>
    <row r="66" spans="2:12">
      <c r="B66" s="11"/>
      <c r="C66" s="12" t="s">
        <v>110</v>
      </c>
      <c r="D66" s="11" t="s">
        <v>111</v>
      </c>
      <c r="E66" s="18">
        <v>0</v>
      </c>
      <c r="F66" s="12" t="s">
        <v>27</v>
      </c>
      <c r="G66" s="20">
        <v>1</v>
      </c>
      <c r="H66" s="5">
        <v>649</v>
      </c>
      <c r="I66" s="15">
        <v>0.08</v>
      </c>
      <c r="J66" s="2">
        <f t="shared" si="3"/>
        <v>700.92</v>
      </c>
      <c r="K66" s="2">
        <f t="shared" si="4"/>
        <v>649</v>
      </c>
      <c r="L66" s="2">
        <f t="shared" si="5"/>
        <v>700.92</v>
      </c>
    </row>
    <row r="67" spans="2:12">
      <c r="B67" s="11"/>
      <c r="C67" s="12" t="s">
        <v>112</v>
      </c>
      <c r="D67" s="11" t="s">
        <v>113</v>
      </c>
      <c r="E67" s="18">
        <v>0</v>
      </c>
      <c r="F67" s="12" t="s">
        <v>27</v>
      </c>
      <c r="G67" s="20">
        <v>1</v>
      </c>
      <c r="H67" s="5">
        <v>3262</v>
      </c>
      <c r="I67" s="15">
        <v>0.08</v>
      </c>
      <c r="J67" s="2">
        <f t="shared" si="3"/>
        <v>3522.96</v>
      </c>
      <c r="K67" s="2">
        <f t="shared" si="4"/>
        <v>3262</v>
      </c>
      <c r="L67" s="2">
        <f t="shared" si="5"/>
        <v>3522.96</v>
      </c>
    </row>
    <row r="68" spans="2:12">
      <c r="B68" s="11"/>
      <c r="C68" s="12" t="s">
        <v>114</v>
      </c>
      <c r="D68" s="11" t="s">
        <v>115</v>
      </c>
      <c r="E68" s="18">
        <v>0</v>
      </c>
      <c r="F68" s="12" t="s">
        <v>27</v>
      </c>
      <c r="G68" s="20">
        <v>1</v>
      </c>
      <c r="H68" s="5">
        <v>560</v>
      </c>
      <c r="I68" s="15">
        <v>0.08</v>
      </c>
      <c r="J68" s="2">
        <f t="shared" si="3"/>
        <v>604.79999999999995</v>
      </c>
      <c r="K68" s="2">
        <f t="shared" si="4"/>
        <v>560</v>
      </c>
      <c r="L68" s="2">
        <f t="shared" si="5"/>
        <v>604.79999999999995</v>
      </c>
    </row>
    <row r="69" spans="2:12">
      <c r="B69" s="11"/>
      <c r="C69" s="12" t="s">
        <v>116</v>
      </c>
      <c r="D69" s="11" t="s">
        <v>117</v>
      </c>
      <c r="E69" s="18">
        <v>0</v>
      </c>
      <c r="F69" s="12" t="s">
        <v>27</v>
      </c>
      <c r="G69" s="20">
        <v>1</v>
      </c>
      <c r="H69" s="5">
        <v>625</v>
      </c>
      <c r="I69" s="15">
        <v>0.08</v>
      </c>
      <c r="J69" s="2">
        <f t="shared" si="3"/>
        <v>675</v>
      </c>
      <c r="K69" s="2">
        <f t="shared" si="4"/>
        <v>625</v>
      </c>
      <c r="L69" s="2">
        <f t="shared" si="5"/>
        <v>675</v>
      </c>
    </row>
    <row r="70" spans="2:12">
      <c r="B70" s="11"/>
      <c r="C70" s="12" t="s">
        <v>118</v>
      </c>
      <c r="D70" s="11" t="s">
        <v>119</v>
      </c>
      <c r="E70" s="18">
        <v>0</v>
      </c>
      <c r="F70" s="12" t="s">
        <v>27</v>
      </c>
      <c r="G70" s="20">
        <v>1</v>
      </c>
      <c r="H70" s="5">
        <v>1200</v>
      </c>
      <c r="I70" s="15">
        <v>0.08</v>
      </c>
      <c r="J70" s="2">
        <f t="shared" si="3"/>
        <v>1296</v>
      </c>
      <c r="K70" s="2">
        <f t="shared" si="4"/>
        <v>1200</v>
      </c>
      <c r="L70" s="2">
        <f t="shared" si="5"/>
        <v>1296</v>
      </c>
    </row>
    <row r="71" spans="2:12">
      <c r="B71" s="11"/>
      <c r="C71" s="12" t="s">
        <v>120</v>
      </c>
      <c r="D71" s="11" t="s">
        <v>121</v>
      </c>
      <c r="E71" s="18">
        <v>0</v>
      </c>
      <c r="F71" s="12" t="s">
        <v>27</v>
      </c>
      <c r="G71" s="20">
        <v>1</v>
      </c>
      <c r="H71" s="5">
        <v>935</v>
      </c>
      <c r="I71" s="15">
        <v>0.08</v>
      </c>
      <c r="J71" s="2">
        <f t="shared" si="3"/>
        <v>1009.8</v>
      </c>
      <c r="K71" s="2">
        <f t="shared" si="4"/>
        <v>935</v>
      </c>
      <c r="L71" s="2">
        <f t="shared" si="5"/>
        <v>1009.8</v>
      </c>
    </row>
    <row r="72" spans="2:12">
      <c r="B72" s="11"/>
      <c r="C72" s="12" t="s">
        <v>122</v>
      </c>
      <c r="D72" s="11" t="s">
        <v>123</v>
      </c>
      <c r="E72" s="18">
        <v>0</v>
      </c>
      <c r="F72" s="12" t="s">
        <v>27</v>
      </c>
      <c r="G72" s="20">
        <v>1</v>
      </c>
      <c r="H72" s="5">
        <v>494</v>
      </c>
      <c r="I72" s="15">
        <v>0.08</v>
      </c>
      <c r="J72" s="2">
        <f t="shared" si="3"/>
        <v>533.52</v>
      </c>
      <c r="K72" s="2">
        <f t="shared" si="4"/>
        <v>494</v>
      </c>
      <c r="L72" s="2">
        <f t="shared" si="5"/>
        <v>533.52</v>
      </c>
    </row>
    <row r="73" spans="2:12">
      <c r="B73" s="11"/>
      <c r="C73" s="12" t="s">
        <v>124</v>
      </c>
      <c r="D73" s="11" t="s">
        <v>125</v>
      </c>
      <c r="E73" s="18">
        <v>0</v>
      </c>
      <c r="F73" s="12" t="s">
        <v>27</v>
      </c>
      <c r="G73" s="20">
        <v>1</v>
      </c>
      <c r="H73" s="5">
        <v>800</v>
      </c>
      <c r="I73" s="15">
        <v>0.08</v>
      </c>
      <c r="J73" s="2">
        <f t="shared" si="3"/>
        <v>864</v>
      </c>
      <c r="K73" s="2">
        <f t="shared" si="4"/>
        <v>800</v>
      </c>
      <c r="L73" s="2">
        <f t="shared" si="5"/>
        <v>864</v>
      </c>
    </row>
    <row r="74" spans="2:12">
      <c r="B74" s="11"/>
      <c r="C74" s="12" t="s">
        <v>126</v>
      </c>
      <c r="D74" s="11" t="s">
        <v>127</v>
      </c>
      <c r="E74" s="18">
        <v>0</v>
      </c>
      <c r="F74" s="12" t="s">
        <v>27</v>
      </c>
      <c r="G74" s="20">
        <v>1</v>
      </c>
      <c r="H74" s="5">
        <v>1400</v>
      </c>
      <c r="I74" s="15">
        <v>0.08</v>
      </c>
      <c r="J74" s="2">
        <f t="shared" si="3"/>
        <v>1512</v>
      </c>
      <c r="K74" s="2">
        <f t="shared" si="4"/>
        <v>1400</v>
      </c>
      <c r="L74" s="2">
        <f t="shared" si="5"/>
        <v>1512</v>
      </c>
    </row>
    <row r="75" spans="2:12">
      <c r="B75" s="11"/>
      <c r="C75" s="12" t="s">
        <v>128</v>
      </c>
      <c r="D75" s="11" t="s">
        <v>129</v>
      </c>
      <c r="E75" s="18">
        <v>0</v>
      </c>
      <c r="F75" s="12" t="s">
        <v>27</v>
      </c>
      <c r="G75" s="20">
        <v>1</v>
      </c>
      <c r="H75" s="5">
        <v>1200</v>
      </c>
      <c r="I75" s="15">
        <v>0.08</v>
      </c>
      <c r="J75" s="2">
        <f t="shared" si="3"/>
        <v>1296</v>
      </c>
      <c r="K75" s="2">
        <f t="shared" si="4"/>
        <v>1200</v>
      </c>
      <c r="L75" s="2">
        <f t="shared" si="5"/>
        <v>1296</v>
      </c>
    </row>
    <row r="76" spans="2:12">
      <c r="B76" s="11"/>
      <c r="C76" s="12" t="s">
        <v>130</v>
      </c>
      <c r="D76" s="11" t="s">
        <v>131</v>
      </c>
      <c r="E76" s="18">
        <v>0</v>
      </c>
      <c r="F76" s="12" t="s">
        <v>27</v>
      </c>
      <c r="G76" s="20">
        <v>1</v>
      </c>
      <c r="H76" s="5">
        <v>1104</v>
      </c>
      <c r="I76" s="15">
        <v>0.08</v>
      </c>
      <c r="J76" s="2">
        <f t="shared" si="3"/>
        <v>1192.32</v>
      </c>
      <c r="K76" s="2">
        <f t="shared" si="4"/>
        <v>1104</v>
      </c>
      <c r="L76" s="2">
        <f t="shared" si="5"/>
        <v>1192.32</v>
      </c>
    </row>
    <row r="77" spans="2:12">
      <c r="B77" s="11"/>
      <c r="C77" s="12" t="s">
        <v>132</v>
      </c>
      <c r="D77" s="11" t="s">
        <v>133</v>
      </c>
      <c r="E77" s="18">
        <v>0</v>
      </c>
      <c r="F77" s="12" t="s">
        <v>27</v>
      </c>
      <c r="G77" s="20">
        <v>1</v>
      </c>
      <c r="H77" s="5">
        <v>1300</v>
      </c>
      <c r="I77" s="15">
        <v>0.08</v>
      </c>
      <c r="J77" s="2">
        <f t="shared" si="3"/>
        <v>1404</v>
      </c>
      <c r="K77" s="2">
        <f t="shared" si="4"/>
        <v>1300</v>
      </c>
      <c r="L77" s="2">
        <f t="shared" si="5"/>
        <v>1404</v>
      </c>
    </row>
    <row r="78" spans="2:12">
      <c r="B78" s="11"/>
      <c r="C78" s="12" t="s">
        <v>134</v>
      </c>
      <c r="D78" s="11" t="s">
        <v>135</v>
      </c>
      <c r="E78" s="18">
        <v>0</v>
      </c>
      <c r="F78" s="12" t="s">
        <v>27</v>
      </c>
      <c r="G78" s="20">
        <v>1</v>
      </c>
      <c r="H78" s="5">
        <v>2729</v>
      </c>
      <c r="I78" s="15">
        <v>0.08</v>
      </c>
      <c r="J78" s="2">
        <f t="shared" si="3"/>
        <v>2947.32</v>
      </c>
      <c r="K78" s="2">
        <f t="shared" si="4"/>
        <v>2729</v>
      </c>
      <c r="L78" s="2">
        <f t="shared" si="5"/>
        <v>2947.32</v>
      </c>
    </row>
    <row r="79" spans="2:12" ht="22.5">
      <c r="B79" s="11"/>
      <c r="C79" s="12" t="s">
        <v>136</v>
      </c>
      <c r="D79" s="11" t="s">
        <v>137</v>
      </c>
      <c r="E79" s="18">
        <v>0</v>
      </c>
      <c r="F79" s="12" t="s">
        <v>27</v>
      </c>
      <c r="G79" s="20">
        <v>1</v>
      </c>
      <c r="H79" s="5">
        <v>1136</v>
      </c>
      <c r="I79" s="15">
        <v>0.08</v>
      </c>
      <c r="J79" s="2">
        <f t="shared" si="3"/>
        <v>1226.8800000000001</v>
      </c>
      <c r="K79" s="2">
        <f t="shared" si="4"/>
        <v>1136</v>
      </c>
      <c r="L79" s="2">
        <f t="shared" si="5"/>
        <v>1226.8800000000001</v>
      </c>
    </row>
    <row r="80" spans="2:12">
      <c r="B80" s="11"/>
      <c r="C80" s="12" t="s">
        <v>138</v>
      </c>
      <c r="D80" s="11" t="s">
        <v>139</v>
      </c>
      <c r="E80" s="18">
        <v>0</v>
      </c>
      <c r="F80" s="12" t="s">
        <v>27</v>
      </c>
      <c r="G80" s="20">
        <v>1</v>
      </c>
      <c r="H80" s="5">
        <v>2600</v>
      </c>
      <c r="I80" s="15">
        <v>0.08</v>
      </c>
      <c r="J80" s="2">
        <f t="shared" si="3"/>
        <v>2808</v>
      </c>
      <c r="K80" s="2">
        <f t="shared" si="4"/>
        <v>2600</v>
      </c>
      <c r="L80" s="2">
        <f t="shared" si="5"/>
        <v>2808</v>
      </c>
    </row>
    <row r="81" spans="1:12">
      <c r="B81" s="11"/>
      <c r="C81" s="12" t="s">
        <v>140</v>
      </c>
      <c r="D81" s="11" t="s">
        <v>141</v>
      </c>
      <c r="E81" s="18">
        <v>0</v>
      </c>
      <c r="F81" s="12" t="s">
        <v>27</v>
      </c>
      <c r="G81" s="20">
        <v>1</v>
      </c>
      <c r="H81" s="5">
        <v>972</v>
      </c>
      <c r="I81" s="15">
        <v>0.08</v>
      </c>
      <c r="J81" s="2">
        <f t="shared" si="3"/>
        <v>1049.76</v>
      </c>
      <c r="K81" s="2">
        <f t="shared" si="4"/>
        <v>972</v>
      </c>
      <c r="L81" s="2">
        <f t="shared" si="5"/>
        <v>1049.76</v>
      </c>
    </row>
    <row r="82" spans="1:12">
      <c r="B82" s="11"/>
      <c r="C82" s="12" t="s">
        <v>142</v>
      </c>
      <c r="D82" s="11" t="s">
        <v>143</v>
      </c>
      <c r="E82" s="18">
        <v>0</v>
      </c>
      <c r="F82" s="12" t="s">
        <v>27</v>
      </c>
      <c r="G82" s="20">
        <v>1</v>
      </c>
      <c r="H82" s="5">
        <v>2770</v>
      </c>
      <c r="I82" s="15">
        <v>0.08</v>
      </c>
      <c r="J82" s="2">
        <f t="shared" si="3"/>
        <v>2991.6</v>
      </c>
      <c r="K82" s="2">
        <f t="shared" si="4"/>
        <v>2770</v>
      </c>
      <c r="L82" s="2">
        <f t="shared" si="5"/>
        <v>2991.6</v>
      </c>
    </row>
    <row r="83" spans="1:12">
      <c r="B83" s="11"/>
      <c r="C83" s="12" t="s">
        <v>144</v>
      </c>
      <c r="D83" s="11" t="s">
        <v>145</v>
      </c>
      <c r="E83" s="18">
        <v>0</v>
      </c>
      <c r="F83" s="12" t="s">
        <v>27</v>
      </c>
      <c r="G83" s="20">
        <v>1</v>
      </c>
      <c r="H83" s="5">
        <v>1130</v>
      </c>
      <c r="I83" s="15">
        <v>0.08</v>
      </c>
      <c r="J83" s="2">
        <f t="shared" si="3"/>
        <v>1220.4000000000001</v>
      </c>
      <c r="K83" s="2">
        <f t="shared" si="4"/>
        <v>1130</v>
      </c>
      <c r="L83" s="2">
        <f t="shared" si="5"/>
        <v>1220.4000000000001</v>
      </c>
    </row>
    <row r="84" spans="1:12">
      <c r="B84" s="11"/>
      <c r="C84" s="12" t="s">
        <v>146</v>
      </c>
      <c r="D84" s="11" t="s">
        <v>147</v>
      </c>
      <c r="E84" s="18">
        <v>0</v>
      </c>
      <c r="F84" s="12" t="s">
        <v>27</v>
      </c>
      <c r="G84" s="20">
        <v>1</v>
      </c>
      <c r="H84" s="5">
        <v>1156</v>
      </c>
      <c r="I84" s="15">
        <v>0.08</v>
      </c>
      <c r="J84" s="2">
        <f t="shared" si="3"/>
        <v>1248.48</v>
      </c>
      <c r="K84" s="2">
        <f t="shared" si="4"/>
        <v>1156</v>
      </c>
      <c r="L84" s="2">
        <f t="shared" si="5"/>
        <v>1248.48</v>
      </c>
    </row>
    <row r="85" spans="1:12">
      <c r="B85" s="11"/>
      <c r="C85" s="12" t="s">
        <v>148</v>
      </c>
      <c r="D85" s="11" t="s">
        <v>149</v>
      </c>
      <c r="E85" s="18">
        <v>0</v>
      </c>
      <c r="F85" s="12" t="s">
        <v>27</v>
      </c>
      <c r="G85" s="20">
        <v>1</v>
      </c>
      <c r="H85" s="5">
        <v>1550</v>
      </c>
      <c r="I85" s="15">
        <v>0.08</v>
      </c>
      <c r="J85" s="2">
        <f t="shared" si="3"/>
        <v>1674</v>
      </c>
      <c r="K85" s="2">
        <f t="shared" si="4"/>
        <v>1550</v>
      </c>
      <c r="L85" s="2">
        <f t="shared" si="5"/>
        <v>1674</v>
      </c>
    </row>
    <row r="86" spans="1:12">
      <c r="B86" s="11"/>
      <c r="C86" s="12" t="s">
        <v>150</v>
      </c>
      <c r="D86" s="11" t="s">
        <v>151</v>
      </c>
      <c r="E86" s="18">
        <v>0</v>
      </c>
      <c r="F86" s="12" t="s">
        <v>27</v>
      </c>
      <c r="G86" s="20">
        <v>1</v>
      </c>
      <c r="H86" s="5">
        <v>1350</v>
      </c>
      <c r="I86" s="15">
        <v>0.08</v>
      </c>
      <c r="J86" s="2">
        <f t="shared" si="3"/>
        <v>1458</v>
      </c>
      <c r="K86" s="2">
        <f t="shared" si="4"/>
        <v>1350</v>
      </c>
      <c r="L86" s="2">
        <f t="shared" si="5"/>
        <v>1458</v>
      </c>
    </row>
    <row r="87" spans="1:12">
      <c r="B87" s="11"/>
      <c r="C87" s="12" t="s">
        <v>152</v>
      </c>
      <c r="D87" s="11" t="s">
        <v>153</v>
      </c>
      <c r="E87" s="18">
        <v>0</v>
      </c>
      <c r="F87" s="12" t="s">
        <v>27</v>
      </c>
      <c r="G87" s="20">
        <v>1</v>
      </c>
      <c r="H87" s="5">
        <v>800</v>
      </c>
      <c r="I87" s="15">
        <v>0.08</v>
      </c>
      <c r="J87" s="2">
        <f t="shared" si="3"/>
        <v>864</v>
      </c>
      <c r="K87" s="2">
        <f t="shared" si="4"/>
        <v>800</v>
      </c>
      <c r="L87" s="2">
        <f t="shared" si="5"/>
        <v>864</v>
      </c>
    </row>
    <row r="88" spans="1:12">
      <c r="B88" s="11"/>
      <c r="C88" s="12" t="s">
        <v>154</v>
      </c>
      <c r="D88" s="11" t="s">
        <v>155</v>
      </c>
      <c r="E88" s="18">
        <v>0</v>
      </c>
      <c r="F88" s="12" t="s">
        <v>27</v>
      </c>
      <c r="G88" s="20">
        <v>1</v>
      </c>
      <c r="H88" s="5">
        <v>1000</v>
      </c>
      <c r="I88" s="15">
        <v>0.08</v>
      </c>
      <c r="J88" s="2">
        <f t="shared" ref="J88:J91" si="6">H88+(H88*I88)</f>
        <v>1080</v>
      </c>
      <c r="K88" s="2">
        <f t="shared" si="4"/>
        <v>1000</v>
      </c>
      <c r="L88" s="2">
        <f t="shared" ref="L88:L91" si="7">I88*K88+K88</f>
        <v>1080</v>
      </c>
    </row>
    <row r="89" spans="1:12">
      <c r="B89" s="11"/>
      <c r="C89" s="12" t="s">
        <v>156</v>
      </c>
      <c r="D89" s="11" t="s">
        <v>157</v>
      </c>
      <c r="E89" s="18">
        <v>0</v>
      </c>
      <c r="F89" s="12" t="s">
        <v>27</v>
      </c>
      <c r="G89" s="20">
        <v>1</v>
      </c>
      <c r="H89" s="5">
        <v>714</v>
      </c>
      <c r="I89" s="15">
        <v>0.08</v>
      </c>
      <c r="J89" s="2">
        <f t="shared" si="6"/>
        <v>771.12</v>
      </c>
      <c r="K89" s="2">
        <f t="shared" si="4"/>
        <v>714</v>
      </c>
      <c r="L89" s="2">
        <f t="shared" si="7"/>
        <v>771.12</v>
      </c>
    </row>
    <row r="90" spans="1:12">
      <c r="B90" s="11"/>
      <c r="C90" s="12" t="s">
        <v>158</v>
      </c>
      <c r="D90" s="11" t="s">
        <v>159</v>
      </c>
      <c r="E90" s="18">
        <v>0</v>
      </c>
      <c r="F90" s="12" t="s">
        <v>27</v>
      </c>
      <c r="G90" s="20">
        <v>1</v>
      </c>
      <c r="H90" s="5">
        <v>791</v>
      </c>
      <c r="I90" s="15">
        <v>0.08</v>
      </c>
      <c r="J90" s="2">
        <f t="shared" si="6"/>
        <v>854.28</v>
      </c>
      <c r="K90" s="2">
        <f t="shared" si="4"/>
        <v>791</v>
      </c>
      <c r="L90" s="2">
        <f t="shared" si="7"/>
        <v>854.28</v>
      </c>
    </row>
    <row r="91" spans="1:12">
      <c r="B91" s="11"/>
      <c r="C91" s="12" t="s">
        <v>160</v>
      </c>
      <c r="D91" s="11" t="s">
        <v>161</v>
      </c>
      <c r="E91" s="18">
        <v>0</v>
      </c>
      <c r="F91" s="12" t="s">
        <v>30</v>
      </c>
      <c r="G91" s="20">
        <v>1</v>
      </c>
      <c r="H91" s="5">
        <v>1080</v>
      </c>
      <c r="I91" s="15">
        <v>0.08</v>
      </c>
      <c r="J91" s="2">
        <f t="shared" si="6"/>
        <v>1166.4000000000001</v>
      </c>
      <c r="K91" s="2">
        <f t="shared" si="4"/>
        <v>1080</v>
      </c>
      <c r="L91" s="2">
        <f t="shared" si="7"/>
        <v>1166.4000000000001</v>
      </c>
    </row>
    <row r="92" spans="1:12" ht="11.25" customHeight="1">
      <c r="D92" s="6" t="s">
        <v>162</v>
      </c>
      <c r="E92" s="19">
        <v>0</v>
      </c>
      <c r="J92" s="6" t="s">
        <v>162</v>
      </c>
      <c r="K92" s="2">
        <f>SUM(K23:K91)</f>
        <v>83585.524999999994</v>
      </c>
      <c r="L92" s="2" t="e">
        <f>SUM(L23:L91)</f>
        <v>#VALUE!</v>
      </c>
    </row>
    <row r="93" spans="1:12" ht="11.25" customHeight="1"/>
    <row r="94" spans="1:12" ht="11.25" customHeight="1"/>
    <row r="95" spans="1:12" ht="11.25" customHeight="1">
      <c r="A95" s="6" t="s">
        <v>163</v>
      </c>
    </row>
    <row r="96" spans="1:12" ht="11.25" customHeight="1"/>
    <row r="97" spans="3:12" ht="45" customHeight="1">
      <c r="C97" s="10" t="s">
        <v>12</v>
      </c>
      <c r="D97" s="47" t="s">
        <v>13</v>
      </c>
      <c r="E97" s="47"/>
      <c r="F97" s="10" t="s">
        <v>15</v>
      </c>
      <c r="G97" s="10" t="s">
        <v>16</v>
      </c>
      <c r="H97" s="10" t="s">
        <v>17</v>
      </c>
      <c r="I97" s="10" t="s">
        <v>18</v>
      </c>
      <c r="J97" s="10" t="s">
        <v>19</v>
      </c>
      <c r="K97" s="10" t="s">
        <v>20</v>
      </c>
      <c r="L97" s="10" t="s">
        <v>21</v>
      </c>
    </row>
    <row r="98" spans="3:12" ht="11.25" customHeight="1">
      <c r="C98" s="13" t="s">
        <v>22</v>
      </c>
      <c r="L98" s="14"/>
    </row>
    <row r="99" spans="3:12">
      <c r="C99" s="12" t="s">
        <v>164</v>
      </c>
      <c r="D99" s="36" t="s">
        <v>165</v>
      </c>
      <c r="E99" s="36"/>
      <c r="F99" s="12">
        <v>100</v>
      </c>
      <c r="G99" s="20">
        <v>2.5</v>
      </c>
      <c r="H99" s="5">
        <v>352</v>
      </c>
      <c r="I99" s="15">
        <v>0.08</v>
      </c>
      <c r="J99" s="2">
        <f t="shared" ref="J99:J122" si="8">H99+(H99*I99)</f>
        <v>380.16</v>
      </c>
      <c r="K99" s="2">
        <f t="shared" ref="K99:K122" si="9">G99*H99</f>
        <v>880</v>
      </c>
      <c r="L99" s="2">
        <f t="shared" ref="L99:L122" si="10">I99*K99+K99</f>
        <v>950.4</v>
      </c>
    </row>
    <row r="100" spans="3:12">
      <c r="C100" s="12" t="s">
        <v>166</v>
      </c>
      <c r="D100" s="36" t="s">
        <v>167</v>
      </c>
      <c r="E100" s="36"/>
      <c r="F100" s="12">
        <v>85</v>
      </c>
      <c r="G100" s="20">
        <v>45.5</v>
      </c>
      <c r="H100" s="5">
        <v>118</v>
      </c>
      <c r="I100" s="15">
        <v>0.08</v>
      </c>
      <c r="J100" s="2">
        <f t="shared" si="8"/>
        <v>127.44</v>
      </c>
      <c r="K100" s="2">
        <f t="shared" si="9"/>
        <v>5369</v>
      </c>
      <c r="L100" s="2">
        <f t="shared" si="10"/>
        <v>5798.52</v>
      </c>
    </row>
    <row r="101" spans="3:12">
      <c r="C101" s="12" t="s">
        <v>168</v>
      </c>
      <c r="D101" s="36" t="s">
        <v>169</v>
      </c>
      <c r="E101" s="36"/>
      <c r="F101" s="12">
        <v>280</v>
      </c>
      <c r="G101" s="20">
        <v>14</v>
      </c>
      <c r="H101" s="5">
        <v>300</v>
      </c>
      <c r="I101" s="15">
        <v>0.08</v>
      </c>
      <c r="J101" s="2">
        <f t="shared" si="8"/>
        <v>324</v>
      </c>
      <c r="K101" s="2">
        <f t="shared" si="9"/>
        <v>4200</v>
      </c>
      <c r="L101" s="2">
        <f t="shared" si="10"/>
        <v>4536</v>
      </c>
    </row>
    <row r="102" spans="3:12">
      <c r="C102" s="12" t="s">
        <v>170</v>
      </c>
      <c r="D102" s="36" t="s">
        <v>171</v>
      </c>
      <c r="E102" s="36"/>
      <c r="F102" s="12">
        <v>250</v>
      </c>
      <c r="G102" s="20">
        <v>15.5</v>
      </c>
      <c r="H102" s="5">
        <v>80</v>
      </c>
      <c r="I102" s="15">
        <v>0.08</v>
      </c>
      <c r="J102" s="2">
        <f t="shared" si="8"/>
        <v>86.4</v>
      </c>
      <c r="K102" s="2">
        <f t="shared" si="9"/>
        <v>1240</v>
      </c>
      <c r="L102" s="2">
        <f t="shared" si="10"/>
        <v>1339.2</v>
      </c>
    </row>
    <row r="103" spans="3:12">
      <c r="C103" s="12" t="s">
        <v>172</v>
      </c>
      <c r="D103" s="36" t="s">
        <v>173</v>
      </c>
      <c r="E103" s="36"/>
      <c r="F103" s="12" t="s">
        <v>53</v>
      </c>
      <c r="G103" s="20">
        <v>0.5</v>
      </c>
      <c r="H103" s="5">
        <v>1280</v>
      </c>
      <c r="I103" s="15">
        <v>0.08</v>
      </c>
      <c r="J103" s="2">
        <f t="shared" si="8"/>
        <v>1382.4</v>
      </c>
      <c r="K103" s="2">
        <f t="shared" si="9"/>
        <v>640</v>
      </c>
      <c r="L103" s="2">
        <f t="shared" si="10"/>
        <v>691.2</v>
      </c>
    </row>
    <row r="104" spans="3:12">
      <c r="C104" s="12" t="s">
        <v>174</v>
      </c>
      <c r="D104" s="36" t="s">
        <v>175</v>
      </c>
      <c r="E104" s="36"/>
      <c r="F104" s="12">
        <v>2500</v>
      </c>
      <c r="G104" s="20">
        <v>2</v>
      </c>
      <c r="H104" s="5">
        <v>120</v>
      </c>
      <c r="I104" s="15">
        <v>0.23</v>
      </c>
      <c r="J104" s="2">
        <f t="shared" si="8"/>
        <v>147.6</v>
      </c>
      <c r="K104" s="2">
        <f t="shared" si="9"/>
        <v>240</v>
      </c>
      <c r="L104" s="2">
        <f t="shared" si="10"/>
        <v>295.2</v>
      </c>
    </row>
    <row r="105" spans="3:12">
      <c r="C105" s="12" t="s">
        <v>176</v>
      </c>
      <c r="D105" s="36" t="s">
        <v>177</v>
      </c>
      <c r="E105" s="36"/>
      <c r="F105" s="12">
        <v>570</v>
      </c>
      <c r="G105" s="20">
        <v>7</v>
      </c>
      <c r="H105" s="5">
        <v>225</v>
      </c>
      <c r="I105" s="15">
        <v>0.08</v>
      </c>
      <c r="J105" s="2">
        <f t="shared" si="8"/>
        <v>243</v>
      </c>
      <c r="K105" s="2">
        <f t="shared" si="9"/>
        <v>1575</v>
      </c>
      <c r="L105" s="2">
        <f t="shared" si="10"/>
        <v>1701</v>
      </c>
    </row>
    <row r="106" spans="3:12">
      <c r="C106" s="12" t="s">
        <v>178</v>
      </c>
      <c r="D106" s="36" t="s">
        <v>179</v>
      </c>
      <c r="E106" s="36"/>
      <c r="F106" s="12">
        <v>250</v>
      </c>
      <c r="G106" s="20">
        <v>0.5</v>
      </c>
      <c r="H106" s="5">
        <v>118</v>
      </c>
      <c r="I106" s="15">
        <v>0.08</v>
      </c>
      <c r="J106" s="2">
        <f t="shared" si="8"/>
        <v>127.44</v>
      </c>
      <c r="K106" s="2">
        <f t="shared" si="9"/>
        <v>59</v>
      </c>
      <c r="L106" s="2">
        <f t="shared" si="10"/>
        <v>63.72</v>
      </c>
    </row>
    <row r="107" spans="3:12">
      <c r="C107" s="12" t="s">
        <v>180</v>
      </c>
      <c r="D107" s="36" t="s">
        <v>181</v>
      </c>
      <c r="E107" s="36"/>
      <c r="F107" s="12">
        <v>250</v>
      </c>
      <c r="G107" s="20">
        <v>15</v>
      </c>
      <c r="H107" s="5">
        <v>153</v>
      </c>
      <c r="I107" s="15">
        <v>0.08</v>
      </c>
      <c r="J107" s="2">
        <f t="shared" si="8"/>
        <v>165.24</v>
      </c>
      <c r="K107" s="2">
        <f t="shared" si="9"/>
        <v>2295</v>
      </c>
      <c r="L107" s="2">
        <f t="shared" si="10"/>
        <v>2478.6</v>
      </c>
    </row>
    <row r="108" spans="3:12">
      <c r="C108" s="12" t="s">
        <v>182</v>
      </c>
      <c r="D108" s="36" t="s">
        <v>183</v>
      </c>
      <c r="E108" s="36"/>
      <c r="F108" s="12">
        <v>500</v>
      </c>
      <c r="G108" s="20">
        <v>8</v>
      </c>
      <c r="H108" s="5">
        <v>300</v>
      </c>
      <c r="I108" s="15">
        <v>0.23</v>
      </c>
      <c r="J108" s="2">
        <f t="shared" si="8"/>
        <v>369</v>
      </c>
      <c r="K108" s="2">
        <f t="shared" si="9"/>
        <v>2400</v>
      </c>
      <c r="L108" s="2">
        <f t="shared" si="10"/>
        <v>2952</v>
      </c>
    </row>
    <row r="109" spans="3:12">
      <c r="C109" s="12" t="s">
        <v>184</v>
      </c>
      <c r="D109" s="36" t="s">
        <v>185</v>
      </c>
      <c r="E109" s="36"/>
      <c r="F109" s="12">
        <v>250</v>
      </c>
      <c r="G109" s="20">
        <v>0.5</v>
      </c>
      <c r="H109" s="5">
        <v>100</v>
      </c>
      <c r="I109" s="15">
        <v>0.23</v>
      </c>
      <c r="J109" s="2">
        <f t="shared" si="8"/>
        <v>123</v>
      </c>
      <c r="K109" s="2">
        <f t="shared" si="9"/>
        <v>50</v>
      </c>
      <c r="L109" s="2">
        <f t="shared" si="10"/>
        <v>61.5</v>
      </c>
    </row>
    <row r="110" spans="3:12">
      <c r="C110" s="12" t="s">
        <v>186</v>
      </c>
      <c r="D110" s="36" t="s">
        <v>187</v>
      </c>
      <c r="E110" s="36"/>
      <c r="F110" s="12">
        <v>250</v>
      </c>
      <c r="G110" s="20">
        <v>0.5</v>
      </c>
      <c r="H110" s="5">
        <v>3880</v>
      </c>
      <c r="I110" s="15">
        <v>0.08</v>
      </c>
      <c r="J110" s="2">
        <f t="shared" si="8"/>
        <v>4190.3999999999996</v>
      </c>
      <c r="K110" s="2">
        <f t="shared" si="9"/>
        <v>1940</v>
      </c>
      <c r="L110" s="2">
        <f t="shared" si="10"/>
        <v>2095.1999999999998</v>
      </c>
    </row>
    <row r="111" spans="3:12">
      <c r="C111" s="12" t="s">
        <v>188</v>
      </c>
      <c r="D111" s="36" t="s">
        <v>189</v>
      </c>
      <c r="E111" s="36"/>
      <c r="F111" s="12">
        <v>10</v>
      </c>
      <c r="G111" s="20">
        <v>2</v>
      </c>
      <c r="H111" s="5">
        <v>1060</v>
      </c>
      <c r="I111" s="15">
        <v>0.08</v>
      </c>
      <c r="J111" s="2">
        <f t="shared" si="8"/>
        <v>1144.8</v>
      </c>
      <c r="K111" s="2">
        <f t="shared" si="9"/>
        <v>2120</v>
      </c>
      <c r="L111" s="2">
        <f t="shared" si="10"/>
        <v>2289.6</v>
      </c>
    </row>
    <row r="112" spans="3:12">
      <c r="C112" s="12" t="s">
        <v>190</v>
      </c>
      <c r="D112" s="36" t="s">
        <v>191</v>
      </c>
      <c r="E112" s="36"/>
      <c r="F112" s="12" t="s">
        <v>30</v>
      </c>
      <c r="G112" s="20">
        <v>1</v>
      </c>
      <c r="H112" s="5">
        <v>162.5</v>
      </c>
      <c r="I112" s="15">
        <v>0.08</v>
      </c>
      <c r="J112" s="2">
        <f t="shared" si="8"/>
        <v>175.5</v>
      </c>
      <c r="K112" s="2">
        <f t="shared" si="9"/>
        <v>162.5</v>
      </c>
      <c r="L112" s="2">
        <f t="shared" si="10"/>
        <v>175.5</v>
      </c>
    </row>
    <row r="113" spans="3:12">
      <c r="C113" s="12" t="s">
        <v>192</v>
      </c>
      <c r="D113" s="36" t="s">
        <v>193</v>
      </c>
      <c r="E113" s="36"/>
      <c r="F113" s="12" t="s">
        <v>194</v>
      </c>
      <c r="G113" s="20">
        <v>0.5</v>
      </c>
      <c r="H113" s="5">
        <v>519</v>
      </c>
      <c r="I113" s="15">
        <v>0.08</v>
      </c>
      <c r="J113" s="2">
        <f t="shared" si="8"/>
        <v>560.52</v>
      </c>
      <c r="K113" s="2">
        <f t="shared" si="9"/>
        <v>259.5</v>
      </c>
      <c r="L113" s="2">
        <f t="shared" si="10"/>
        <v>280.26</v>
      </c>
    </row>
    <row r="114" spans="3:12">
      <c r="C114" s="12" t="s">
        <v>195</v>
      </c>
      <c r="D114" s="36" t="s">
        <v>196</v>
      </c>
      <c r="E114" s="36"/>
      <c r="F114" s="12">
        <v>250</v>
      </c>
      <c r="G114" s="20">
        <v>0.5</v>
      </c>
      <c r="H114" s="5">
        <v>169</v>
      </c>
      <c r="I114" s="15">
        <v>0.08</v>
      </c>
      <c r="J114" s="2">
        <f t="shared" si="8"/>
        <v>182.52</v>
      </c>
      <c r="K114" s="2">
        <f t="shared" si="9"/>
        <v>84.5</v>
      </c>
      <c r="L114" s="2">
        <f t="shared" si="10"/>
        <v>91.26</v>
      </c>
    </row>
    <row r="115" spans="3:12">
      <c r="C115" s="12" t="s">
        <v>197</v>
      </c>
      <c r="D115" s="36" t="s">
        <v>198</v>
      </c>
      <c r="E115" s="36"/>
      <c r="F115" s="12">
        <v>250</v>
      </c>
      <c r="G115" s="20">
        <v>0.5</v>
      </c>
      <c r="H115" s="5">
        <v>260</v>
      </c>
      <c r="I115" s="15">
        <v>0.08</v>
      </c>
      <c r="J115" s="2">
        <f t="shared" si="8"/>
        <v>280.8</v>
      </c>
      <c r="K115" s="2">
        <f t="shared" si="9"/>
        <v>130</v>
      </c>
      <c r="L115" s="2">
        <f t="shared" si="10"/>
        <v>140.4</v>
      </c>
    </row>
    <row r="116" spans="3:12">
      <c r="C116" s="12" t="s">
        <v>199</v>
      </c>
      <c r="D116" s="36" t="s">
        <v>200</v>
      </c>
      <c r="E116" s="36"/>
      <c r="F116" s="12" t="s">
        <v>53</v>
      </c>
      <c r="G116" s="20">
        <v>0.5</v>
      </c>
      <c r="H116" s="5">
        <v>700</v>
      </c>
      <c r="I116" s="15">
        <v>0.08</v>
      </c>
      <c r="J116" s="2">
        <f t="shared" si="8"/>
        <v>756</v>
      </c>
      <c r="K116" s="2">
        <f t="shared" si="9"/>
        <v>350</v>
      </c>
      <c r="L116" s="2">
        <f t="shared" si="10"/>
        <v>378</v>
      </c>
    </row>
    <row r="117" spans="3:12">
      <c r="C117" s="12" t="s">
        <v>201</v>
      </c>
      <c r="D117" s="36" t="s">
        <v>202</v>
      </c>
      <c r="E117" s="36"/>
      <c r="F117" s="12">
        <v>250</v>
      </c>
      <c r="G117" s="20">
        <v>15.5</v>
      </c>
      <c r="H117" s="5">
        <v>125</v>
      </c>
      <c r="I117" s="15">
        <v>0.08</v>
      </c>
      <c r="J117" s="2">
        <f t="shared" si="8"/>
        <v>135</v>
      </c>
      <c r="K117" s="2">
        <f t="shared" si="9"/>
        <v>1937.5</v>
      </c>
      <c r="L117" s="2">
        <f t="shared" si="10"/>
        <v>2092.5</v>
      </c>
    </row>
    <row r="118" spans="3:12">
      <c r="C118" s="12" t="s">
        <v>203</v>
      </c>
      <c r="D118" s="36" t="s">
        <v>204</v>
      </c>
      <c r="E118" s="36"/>
      <c r="F118" s="12">
        <v>72</v>
      </c>
      <c r="G118" s="20">
        <v>27</v>
      </c>
      <c r="H118" s="5">
        <v>110</v>
      </c>
      <c r="I118" s="15">
        <v>0.08</v>
      </c>
      <c r="J118" s="2">
        <f t="shared" si="8"/>
        <v>118.8</v>
      </c>
      <c r="K118" s="2">
        <f t="shared" si="9"/>
        <v>2970</v>
      </c>
      <c r="L118" s="2">
        <f t="shared" si="10"/>
        <v>3207.6</v>
      </c>
    </row>
    <row r="119" spans="3:12">
      <c r="C119" s="12" t="s">
        <v>205</v>
      </c>
      <c r="D119" s="36" t="s">
        <v>206</v>
      </c>
      <c r="E119" s="36"/>
      <c r="F119" s="12" t="s">
        <v>207</v>
      </c>
      <c r="G119" s="20">
        <v>2</v>
      </c>
      <c r="H119" s="5">
        <v>1500</v>
      </c>
      <c r="I119" s="15">
        <v>0.08</v>
      </c>
      <c r="J119" s="2">
        <f t="shared" si="8"/>
        <v>1620</v>
      </c>
      <c r="K119" s="2">
        <f t="shared" si="9"/>
        <v>3000</v>
      </c>
      <c r="L119" s="2">
        <f t="shared" si="10"/>
        <v>3240</v>
      </c>
    </row>
    <row r="120" spans="3:12">
      <c r="C120" s="12" t="s">
        <v>208</v>
      </c>
      <c r="D120" s="36" t="s">
        <v>209</v>
      </c>
      <c r="E120" s="36"/>
      <c r="F120" s="12">
        <v>750</v>
      </c>
      <c r="G120" s="20">
        <v>0.5</v>
      </c>
      <c r="H120" s="5">
        <v>368</v>
      </c>
      <c r="I120" s="15">
        <v>0.08</v>
      </c>
      <c r="J120" s="2">
        <f t="shared" si="8"/>
        <v>397.44</v>
      </c>
      <c r="K120" s="2">
        <f t="shared" si="9"/>
        <v>184</v>
      </c>
      <c r="L120" s="2">
        <f t="shared" si="10"/>
        <v>198.72</v>
      </c>
    </row>
    <row r="121" spans="3:12">
      <c r="C121" s="12" t="s">
        <v>210</v>
      </c>
      <c r="D121" s="36" t="s">
        <v>211</v>
      </c>
      <c r="E121" s="36"/>
      <c r="F121" s="12">
        <v>250</v>
      </c>
      <c r="G121" s="20">
        <v>14.5</v>
      </c>
      <c r="H121" s="5">
        <v>2012</v>
      </c>
      <c r="I121" s="15">
        <v>0.08</v>
      </c>
      <c r="J121" s="2">
        <f t="shared" si="8"/>
        <v>2172.96</v>
      </c>
      <c r="K121" s="2">
        <f t="shared" si="9"/>
        <v>29174</v>
      </c>
      <c r="L121" s="2">
        <f t="shared" si="10"/>
        <v>31507.919999999998</v>
      </c>
    </row>
    <row r="122" spans="3:12">
      <c r="C122" s="12" t="s">
        <v>212</v>
      </c>
      <c r="D122" s="36" t="s">
        <v>213</v>
      </c>
      <c r="E122" s="36"/>
      <c r="F122" s="12">
        <v>250</v>
      </c>
      <c r="G122" s="20">
        <v>1</v>
      </c>
      <c r="H122" s="5">
        <v>3719</v>
      </c>
      <c r="I122" s="15">
        <v>0.08</v>
      </c>
      <c r="J122" s="2">
        <f t="shared" si="8"/>
        <v>4016.52</v>
      </c>
      <c r="K122" s="2">
        <f t="shared" si="9"/>
        <v>3719</v>
      </c>
      <c r="L122" s="2">
        <f t="shared" si="10"/>
        <v>4016.52</v>
      </c>
    </row>
    <row r="123" spans="3:12" ht="11.25" customHeight="1">
      <c r="C123" s="13" t="s">
        <v>214</v>
      </c>
      <c r="L123" s="14"/>
    </row>
    <row r="124" spans="3:12">
      <c r="C124" s="12" t="s">
        <v>215</v>
      </c>
      <c r="D124" s="36" t="s">
        <v>216</v>
      </c>
      <c r="E124" s="36"/>
      <c r="F124" s="12"/>
      <c r="G124" s="20">
        <v>3</v>
      </c>
      <c r="H124" s="5">
        <v>0</v>
      </c>
      <c r="I124" s="15">
        <v>0.08</v>
      </c>
      <c r="J124" s="2">
        <f>H124+(H124*I124)</f>
        <v>0</v>
      </c>
      <c r="K124" s="2">
        <f>G124*H124</f>
        <v>0</v>
      </c>
      <c r="L124" s="2">
        <f>I124*K124+K124</f>
        <v>0</v>
      </c>
    </row>
    <row r="125" spans="3:12" ht="11.25" customHeight="1">
      <c r="J125" s="6" t="s">
        <v>162</v>
      </c>
      <c r="K125" s="2">
        <f>SUM(K98:K124)</f>
        <v>64979</v>
      </c>
      <c r="L125" s="2">
        <f>SUM(L98:L124)</f>
        <v>70580.819999999992</v>
      </c>
    </row>
    <row r="126" spans="3:12" ht="11.25" customHeight="1"/>
    <row r="127" spans="3:12" ht="11.25" customHeight="1"/>
    <row r="128" spans="3:12" ht="11.25" customHeight="1"/>
    <row r="129" spans="1:5" ht="11.25" customHeight="1"/>
    <row r="130" spans="1:5" ht="11.25" customHeight="1"/>
    <row r="131" spans="1:5" ht="11.25" customHeight="1">
      <c r="A131" s="6" t="s">
        <v>217</v>
      </c>
    </row>
    <row r="132" spans="1:5" ht="11.25" customHeight="1">
      <c r="D132" s="16" t="s">
        <v>218</v>
      </c>
      <c r="E132" s="16" t="s">
        <v>219</v>
      </c>
    </row>
    <row r="133" spans="1:5" ht="11.25" customHeight="1">
      <c r="C133" s="17" t="s">
        <v>10</v>
      </c>
      <c r="D133" s="3">
        <f>$K$92</f>
        <v>83585.524999999994</v>
      </c>
      <c r="E133" s="3" t="e">
        <f>$L$92</f>
        <v>#VALUE!</v>
      </c>
    </row>
    <row r="134" spans="1:5" ht="11.25" customHeight="1">
      <c r="C134" s="17" t="s">
        <v>163</v>
      </c>
      <c r="D134" s="3">
        <f>$K$125</f>
        <v>64979</v>
      </c>
      <c r="E134" s="3">
        <f>$L$125</f>
        <v>70580.819999999992</v>
      </c>
    </row>
    <row r="135" spans="1:5" ht="11.25" customHeight="1">
      <c r="C135" s="1" t="s">
        <v>220</v>
      </c>
      <c r="D135" s="4">
        <f>SUM(D133:D134)</f>
        <v>148564.52499999999</v>
      </c>
      <c r="E135" s="4" t="e">
        <f>SUM(E133:E134)</f>
        <v>#VALUE!</v>
      </c>
    </row>
    <row r="136" spans="1:5" ht="11.25" customHeight="1"/>
    <row r="137" spans="1:5" ht="11.25" customHeight="1"/>
    <row r="138" spans="1:5" ht="11.25" customHeight="1"/>
    <row r="139" spans="1:5" ht="11.25" customHeight="1">
      <c r="A139" s="8" t="s">
        <v>221</v>
      </c>
    </row>
    <row r="140" spans="1:5" ht="11.25" customHeight="1">
      <c r="D140" s="16" t="s">
        <v>218</v>
      </c>
      <c r="E140" s="16" t="s">
        <v>219</v>
      </c>
    </row>
    <row r="141" spans="1:5" ht="11.25" customHeight="1">
      <c r="C141" s="17" t="s">
        <v>10</v>
      </c>
      <c r="D141" s="3">
        <f>$D$133</f>
        <v>83585.524999999994</v>
      </c>
      <c r="E141" s="3" t="e">
        <f>$E$133</f>
        <v>#VALUE!</v>
      </c>
    </row>
    <row r="142" spans="1:5" ht="11.25" customHeight="1">
      <c r="C142" s="17" t="s">
        <v>163</v>
      </c>
      <c r="D142" s="3">
        <f>$D$134</f>
        <v>64979</v>
      </c>
      <c r="E142" s="3">
        <f>$E$134</f>
        <v>70580.819999999992</v>
      </c>
    </row>
    <row r="143" spans="1:5" ht="11.25" customHeight="1">
      <c r="C143" s="1" t="s">
        <v>220</v>
      </c>
      <c r="D143" s="4">
        <f>SUM(D141:D142)</f>
        <v>148564.52499999999</v>
      </c>
      <c r="E143" s="4" t="e">
        <f>SUM(E141:E142)</f>
        <v>#VALUE!</v>
      </c>
    </row>
    <row r="144" spans="1:5" ht="11.25" customHeight="1"/>
    <row r="145" spans="1:5" ht="11.25" customHeight="1"/>
    <row r="146" spans="1:5" ht="59.45" customHeight="1">
      <c r="A146" s="43" t="s">
        <v>222</v>
      </c>
      <c r="B146" s="43"/>
      <c r="C146" s="43"/>
      <c r="D146" s="43"/>
      <c r="E146" s="43"/>
    </row>
    <row r="147" spans="1:5" ht="11.25" customHeight="1"/>
    <row r="148" spans="1:5" ht="11.25" customHeight="1"/>
    <row r="149" spans="1:5" ht="11.25" customHeight="1"/>
    <row r="150" spans="1:5" ht="11.25" customHeight="1"/>
    <row r="151" spans="1:5" customFormat="1" ht="24.75" customHeight="1">
      <c r="A151" s="26" t="s">
        <v>223</v>
      </c>
    </row>
    <row r="152" spans="1:5" ht="11.25" customHeight="1"/>
    <row r="153" spans="1:5" ht="11.25" customHeight="1">
      <c r="A153" s="6" t="s">
        <v>224</v>
      </c>
    </row>
    <row r="154" spans="1:5" ht="11.25" customHeight="1">
      <c r="A154" s="27" t="s">
        <v>225</v>
      </c>
    </row>
    <row r="155" spans="1:5" ht="11.25" customHeight="1">
      <c r="A155" s="6" t="s">
        <v>226</v>
      </c>
    </row>
    <row r="156" spans="1:5" ht="15" customHeight="1">
      <c r="A156" s="28" t="s">
        <v>227</v>
      </c>
    </row>
    <row r="157" spans="1:5" ht="15" customHeight="1">
      <c r="A157" s="29" t="s">
        <v>228</v>
      </c>
    </row>
  </sheetData>
  <mergeCells count="30">
    <mergeCell ref="D6:J8"/>
    <mergeCell ref="K6:L8"/>
    <mergeCell ref="B11:K11"/>
    <mergeCell ref="D97:E97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4:E124"/>
    <mergeCell ref="A146:E146"/>
  </mergeCells>
  <pageMargins left="0.19685039370078741" right="0.19685039370078741" top="0.98425196850393704" bottom="0.98425196850393704" header="0.51181102362204722" footer="0.51181102362204722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0"/>
  <sheetViews>
    <sheetView tabSelected="1" view="pageBreakPreview" zoomScale="60" zoomScaleNormal="100" workbookViewId="0">
      <selection activeCell="J13" sqref="J13"/>
    </sheetView>
  </sheetViews>
  <sheetFormatPr defaultColWidth="10" defaultRowHeight="11.25"/>
  <cols>
    <col min="1" max="1" width="7.7109375" style="6" customWidth="1"/>
    <col min="2" max="2" width="36.140625" style="6" customWidth="1"/>
    <col min="3" max="4" width="16.42578125" style="6" customWidth="1"/>
    <col min="5" max="5" width="11.28515625" style="6" customWidth="1"/>
    <col min="6" max="6" width="11.5703125" style="6" customWidth="1"/>
    <col min="7" max="7" width="6.42578125" style="6" customWidth="1"/>
    <col min="8" max="8" width="12.7109375" style="6" customWidth="1"/>
    <col min="9" max="9" width="16.140625" style="6" customWidth="1"/>
    <col min="10" max="10" width="15.85546875" style="6" customWidth="1"/>
    <col min="11" max="11" width="11.85546875" style="6" customWidth="1"/>
    <col min="12" max="12" width="10" style="6" customWidth="1"/>
    <col min="13" max="16384" width="10" style="6"/>
  </cols>
  <sheetData>
    <row r="1" spans="2:10" ht="11.25" customHeight="1"/>
    <row r="2" spans="2:10" ht="11.25" customHeight="1">
      <c r="H2" s="31"/>
      <c r="I2" s="31" t="s">
        <v>244</v>
      </c>
    </row>
    <row r="3" spans="2:10" ht="31.5" customHeight="1">
      <c r="H3" s="33" t="s">
        <v>243</v>
      </c>
      <c r="I3" s="34"/>
      <c r="J3" s="35"/>
    </row>
    <row r="4" spans="2:10" ht="27.95" customHeight="1">
      <c r="B4" s="41" t="s">
        <v>234</v>
      </c>
      <c r="C4" s="42"/>
      <c r="D4" s="42"/>
      <c r="E4" s="42"/>
      <c r="F4" s="42"/>
    </row>
    <row r="5" spans="2:10" ht="45" customHeight="1">
      <c r="B5" s="10" t="s">
        <v>13</v>
      </c>
      <c r="C5" s="10" t="s">
        <v>229</v>
      </c>
      <c r="D5" s="10" t="s">
        <v>15</v>
      </c>
      <c r="E5" s="10" t="s">
        <v>230</v>
      </c>
      <c r="F5" s="10" t="s">
        <v>17</v>
      </c>
      <c r="G5" s="10" t="s">
        <v>18</v>
      </c>
      <c r="H5" s="10" t="s">
        <v>19</v>
      </c>
      <c r="I5" s="10" t="s">
        <v>231</v>
      </c>
      <c r="J5" s="10" t="s">
        <v>232</v>
      </c>
    </row>
    <row r="6" spans="2:10" ht="11.25" customHeight="1">
      <c r="B6" s="32" t="s">
        <v>242</v>
      </c>
      <c r="J6" s="14"/>
    </row>
    <row r="7" spans="2:10" ht="22.5">
      <c r="B7" s="11" t="s">
        <v>23</v>
      </c>
      <c r="C7" s="18">
        <v>0</v>
      </c>
      <c r="D7" s="12"/>
      <c r="E7" s="20">
        <v>1</v>
      </c>
      <c r="F7" s="5"/>
      <c r="G7" s="15"/>
      <c r="H7" s="2"/>
      <c r="I7" s="2"/>
      <c r="J7" s="2"/>
    </row>
    <row r="8" spans="2:10">
      <c r="B8" s="11" t="s">
        <v>26</v>
      </c>
      <c r="C8" s="18">
        <v>0</v>
      </c>
      <c r="D8" s="30" t="s">
        <v>236</v>
      </c>
      <c r="E8" s="20">
        <v>1</v>
      </c>
      <c r="F8" s="5"/>
      <c r="G8" s="15"/>
      <c r="H8" s="2"/>
      <c r="I8" s="2"/>
      <c r="J8" s="2"/>
    </row>
    <row r="9" spans="2:10">
      <c r="B9" s="11" t="s">
        <v>29</v>
      </c>
      <c r="C9" s="18">
        <v>0</v>
      </c>
      <c r="D9" s="30" t="s">
        <v>236</v>
      </c>
      <c r="E9" s="20">
        <v>1</v>
      </c>
      <c r="F9" s="5"/>
      <c r="G9" s="15"/>
      <c r="H9" s="2"/>
      <c r="I9" s="2"/>
      <c r="J9" s="2"/>
    </row>
    <row r="10" spans="2:10">
      <c r="B10" s="11" t="s">
        <v>32</v>
      </c>
      <c r="C10" s="18">
        <v>0</v>
      </c>
      <c r="D10" s="30" t="s">
        <v>236</v>
      </c>
      <c r="E10" s="20">
        <v>1</v>
      </c>
      <c r="F10" s="5"/>
      <c r="G10" s="15"/>
      <c r="H10" s="2"/>
      <c r="I10" s="2"/>
      <c r="J10" s="2"/>
    </row>
    <row r="11" spans="2:10">
      <c r="B11" s="11" t="s">
        <v>34</v>
      </c>
      <c r="C11" s="18">
        <v>0</v>
      </c>
      <c r="D11" s="30" t="s">
        <v>236</v>
      </c>
      <c r="E11" s="20">
        <v>1</v>
      </c>
      <c r="F11" s="5"/>
      <c r="G11" s="15"/>
      <c r="H11" s="2"/>
      <c r="I11" s="2"/>
      <c r="J11" s="2"/>
    </row>
    <row r="12" spans="2:10" ht="22.5">
      <c r="B12" s="11" t="s">
        <v>36</v>
      </c>
      <c r="C12" s="18">
        <v>0</v>
      </c>
      <c r="D12" s="30" t="s">
        <v>236</v>
      </c>
      <c r="E12" s="20">
        <v>1</v>
      </c>
      <c r="F12" s="5"/>
      <c r="G12" s="15"/>
      <c r="H12" s="2"/>
      <c r="I12" s="2"/>
      <c r="J12" s="2"/>
    </row>
    <row r="13" spans="2:10">
      <c r="B13" s="11" t="s">
        <v>38</v>
      </c>
      <c r="C13" s="18">
        <v>0</v>
      </c>
      <c r="D13" s="30" t="s">
        <v>236</v>
      </c>
      <c r="E13" s="20">
        <v>1</v>
      </c>
      <c r="F13" s="5"/>
      <c r="G13" s="15"/>
      <c r="H13" s="2"/>
      <c r="I13" s="2"/>
      <c r="J13" s="2"/>
    </row>
    <row r="14" spans="2:10">
      <c r="B14" s="11" t="s">
        <v>40</v>
      </c>
      <c r="C14" s="18">
        <v>0</v>
      </c>
      <c r="D14" s="30" t="s">
        <v>236</v>
      </c>
      <c r="E14" s="20">
        <v>2</v>
      </c>
      <c r="F14" s="5"/>
      <c r="G14" s="15"/>
      <c r="H14" s="2"/>
      <c r="I14" s="2"/>
      <c r="J14" s="2"/>
    </row>
    <row r="15" spans="2:10">
      <c r="B15" s="11" t="s">
        <v>42</v>
      </c>
      <c r="C15" s="18">
        <v>0</v>
      </c>
      <c r="D15" s="30" t="s">
        <v>236</v>
      </c>
      <c r="E15" s="20">
        <v>1</v>
      </c>
      <c r="F15" s="5"/>
      <c r="G15" s="15"/>
      <c r="H15" s="2"/>
      <c r="I15" s="2"/>
      <c r="J15" s="2"/>
    </row>
    <row r="16" spans="2:10">
      <c r="B16" s="11" t="s">
        <v>44</v>
      </c>
      <c r="C16" s="18">
        <v>0</v>
      </c>
      <c r="D16" s="30" t="s">
        <v>236</v>
      </c>
      <c r="E16" s="20">
        <v>2</v>
      </c>
      <c r="F16" s="5"/>
      <c r="G16" s="15"/>
      <c r="H16" s="2"/>
      <c r="I16" s="2"/>
      <c r="J16" s="2"/>
    </row>
    <row r="17" spans="2:10">
      <c r="B17" s="11" t="s">
        <v>46</v>
      </c>
      <c r="C17" s="18">
        <v>0</v>
      </c>
      <c r="D17" s="30" t="s">
        <v>236</v>
      </c>
      <c r="E17" s="20">
        <v>1</v>
      </c>
      <c r="F17" s="5"/>
      <c r="G17" s="15"/>
      <c r="H17" s="2"/>
      <c r="I17" s="2"/>
      <c r="J17" s="2"/>
    </row>
    <row r="18" spans="2:10">
      <c r="B18" s="11" t="s">
        <v>48</v>
      </c>
      <c r="C18" s="18">
        <v>0</v>
      </c>
      <c r="D18" s="30" t="s">
        <v>236</v>
      </c>
      <c r="E18" s="20">
        <v>1</v>
      </c>
      <c r="F18" s="5"/>
      <c r="G18" s="15"/>
      <c r="H18" s="2"/>
      <c r="I18" s="2"/>
      <c r="J18" s="2"/>
    </row>
    <row r="19" spans="2:10">
      <c r="B19" s="11" t="s">
        <v>50</v>
      </c>
      <c r="C19" s="18">
        <v>0</v>
      </c>
      <c r="D19" s="30" t="s">
        <v>236</v>
      </c>
      <c r="E19" s="20">
        <v>1</v>
      </c>
      <c r="F19" s="5"/>
      <c r="G19" s="15"/>
      <c r="H19" s="2"/>
      <c r="I19" s="2"/>
      <c r="J19" s="2"/>
    </row>
    <row r="20" spans="2:10">
      <c r="B20" s="11" t="s">
        <v>52</v>
      </c>
      <c r="C20" s="18">
        <v>0</v>
      </c>
      <c r="D20" s="30" t="s">
        <v>237</v>
      </c>
      <c r="E20" s="20">
        <v>1</v>
      </c>
      <c r="F20" s="5"/>
      <c r="G20" s="15"/>
      <c r="H20" s="2"/>
      <c r="I20" s="2"/>
      <c r="J20" s="2"/>
    </row>
    <row r="21" spans="2:10">
      <c r="B21" s="11" t="s">
        <v>55</v>
      </c>
      <c r="C21" s="18">
        <v>0</v>
      </c>
      <c r="D21" s="30" t="s">
        <v>236</v>
      </c>
      <c r="E21" s="20">
        <v>1</v>
      </c>
      <c r="F21" s="5"/>
      <c r="G21" s="15"/>
      <c r="H21" s="2"/>
      <c r="I21" s="2"/>
      <c r="J21" s="2"/>
    </row>
    <row r="22" spans="2:10">
      <c r="B22" s="11" t="s">
        <v>57</v>
      </c>
      <c r="C22" s="18">
        <v>0</v>
      </c>
      <c r="D22" s="30" t="s">
        <v>236</v>
      </c>
      <c r="E22" s="20">
        <v>1</v>
      </c>
      <c r="F22" s="5"/>
      <c r="G22" s="15"/>
      <c r="H22" s="2"/>
      <c r="I22" s="2"/>
      <c r="J22" s="2"/>
    </row>
    <row r="23" spans="2:10">
      <c r="B23" s="11" t="s">
        <v>59</v>
      </c>
      <c r="C23" s="18">
        <v>0</v>
      </c>
      <c r="D23" s="30" t="s">
        <v>236</v>
      </c>
      <c r="E23" s="20">
        <v>1</v>
      </c>
      <c r="F23" s="5"/>
      <c r="G23" s="15"/>
      <c r="H23" s="2"/>
      <c r="I23" s="2"/>
      <c r="J23" s="2"/>
    </row>
    <row r="24" spans="2:10">
      <c r="B24" s="11" t="s">
        <v>61</v>
      </c>
      <c r="C24" s="18">
        <v>0</v>
      </c>
      <c r="D24" s="30" t="s">
        <v>236</v>
      </c>
      <c r="E24" s="20">
        <v>1</v>
      </c>
      <c r="F24" s="5"/>
      <c r="G24" s="15"/>
      <c r="H24" s="2"/>
      <c r="I24" s="2"/>
      <c r="J24" s="2"/>
    </row>
    <row r="25" spans="2:10">
      <c r="B25" s="11" t="s">
        <v>63</v>
      </c>
      <c r="C25" s="18">
        <v>0</v>
      </c>
      <c r="D25" s="30" t="s">
        <v>237</v>
      </c>
      <c r="E25" s="20">
        <v>1</v>
      </c>
      <c r="F25" s="5"/>
      <c r="G25" s="15"/>
      <c r="H25" s="2"/>
      <c r="I25" s="2"/>
      <c r="J25" s="2"/>
    </row>
    <row r="26" spans="2:10">
      <c r="B26" s="11" t="s">
        <v>65</v>
      </c>
      <c r="C26" s="18">
        <v>0</v>
      </c>
      <c r="D26" s="30" t="s">
        <v>236</v>
      </c>
      <c r="E26" s="20">
        <v>1</v>
      </c>
      <c r="F26" s="5"/>
      <c r="G26" s="15"/>
      <c r="H26" s="2"/>
      <c r="I26" s="2"/>
      <c r="J26" s="2"/>
    </row>
    <row r="27" spans="2:10">
      <c r="B27" s="11" t="s">
        <v>67</v>
      </c>
      <c r="C27" s="18">
        <v>0</v>
      </c>
      <c r="D27" s="30" t="s">
        <v>236</v>
      </c>
      <c r="E27" s="20">
        <v>1</v>
      </c>
      <c r="F27" s="5"/>
      <c r="G27" s="15"/>
      <c r="H27" s="2"/>
      <c r="I27" s="2"/>
      <c r="J27" s="2"/>
    </row>
    <row r="28" spans="2:10">
      <c r="B28" s="11" t="s">
        <v>69</v>
      </c>
      <c r="C28" s="18">
        <v>0</v>
      </c>
      <c r="D28" s="30" t="s">
        <v>236</v>
      </c>
      <c r="E28" s="20">
        <v>1</v>
      </c>
      <c r="F28" s="5"/>
      <c r="G28" s="15"/>
      <c r="H28" s="2"/>
      <c r="I28" s="2"/>
      <c r="J28" s="2"/>
    </row>
    <row r="29" spans="2:10">
      <c r="B29" s="11" t="s">
        <v>71</v>
      </c>
      <c r="C29" s="18">
        <v>0</v>
      </c>
      <c r="D29" s="30" t="s">
        <v>236</v>
      </c>
      <c r="E29" s="20">
        <v>1</v>
      </c>
      <c r="F29" s="5"/>
      <c r="G29" s="15"/>
      <c r="H29" s="2"/>
      <c r="I29" s="2"/>
      <c r="J29" s="2"/>
    </row>
    <row r="30" spans="2:10">
      <c r="B30" s="11" t="s">
        <v>73</v>
      </c>
      <c r="C30" s="18">
        <v>0</v>
      </c>
      <c r="D30" s="30" t="s">
        <v>236</v>
      </c>
      <c r="E30" s="20">
        <v>1</v>
      </c>
      <c r="F30" s="5"/>
      <c r="G30" s="15"/>
      <c r="H30" s="2"/>
      <c r="I30" s="2"/>
      <c r="J30" s="2"/>
    </row>
    <row r="31" spans="2:10">
      <c r="B31" s="11" t="s">
        <v>75</v>
      </c>
      <c r="C31" s="18">
        <v>0</v>
      </c>
      <c r="D31" s="30" t="s">
        <v>236</v>
      </c>
      <c r="E31" s="20">
        <v>1</v>
      </c>
      <c r="F31" s="5"/>
      <c r="G31" s="15"/>
      <c r="H31" s="2"/>
      <c r="I31" s="2"/>
      <c r="J31" s="2"/>
    </row>
    <row r="32" spans="2:10">
      <c r="B32" s="11" t="s">
        <v>77</v>
      </c>
      <c r="C32" s="18">
        <v>0</v>
      </c>
      <c r="D32" s="30" t="s">
        <v>236</v>
      </c>
      <c r="E32" s="20">
        <v>1</v>
      </c>
      <c r="F32" s="5"/>
      <c r="G32" s="15"/>
      <c r="H32" s="2"/>
      <c r="I32" s="2"/>
      <c r="J32" s="2"/>
    </row>
    <row r="33" spans="2:10">
      <c r="B33" s="11" t="s">
        <v>79</v>
      </c>
      <c r="C33" s="18">
        <v>0</v>
      </c>
      <c r="D33" s="30" t="s">
        <v>236</v>
      </c>
      <c r="E33" s="20">
        <v>1</v>
      </c>
      <c r="F33" s="5"/>
      <c r="G33" s="15"/>
      <c r="H33" s="2"/>
      <c r="I33" s="2"/>
      <c r="J33" s="2"/>
    </row>
    <row r="34" spans="2:10">
      <c r="B34" s="11" t="s">
        <v>81</v>
      </c>
      <c r="C34" s="18">
        <v>0</v>
      </c>
      <c r="D34" s="30" t="s">
        <v>236</v>
      </c>
      <c r="E34" s="20">
        <v>1</v>
      </c>
      <c r="F34" s="5"/>
      <c r="G34" s="15"/>
      <c r="H34" s="2"/>
      <c r="I34" s="2"/>
      <c r="J34" s="2"/>
    </row>
    <row r="35" spans="2:10">
      <c r="B35" s="11" t="s">
        <v>83</v>
      </c>
      <c r="C35" s="18">
        <v>0</v>
      </c>
      <c r="D35" s="30" t="s">
        <v>236</v>
      </c>
      <c r="E35" s="20">
        <v>1</v>
      </c>
      <c r="F35" s="5"/>
      <c r="G35" s="15"/>
      <c r="H35" s="2"/>
      <c r="I35" s="2"/>
      <c r="J35" s="2"/>
    </row>
    <row r="36" spans="2:10" ht="22.5">
      <c r="B36" s="11" t="s">
        <v>85</v>
      </c>
      <c r="C36" s="18">
        <v>0</v>
      </c>
      <c r="D36" s="30" t="s">
        <v>236</v>
      </c>
      <c r="E36" s="20">
        <v>2</v>
      </c>
      <c r="F36" s="5"/>
      <c r="G36" s="15"/>
      <c r="H36" s="2"/>
      <c r="I36" s="2"/>
      <c r="J36" s="2"/>
    </row>
    <row r="37" spans="2:10" ht="22.5">
      <c r="B37" s="11" t="s">
        <v>87</v>
      </c>
      <c r="C37" s="18">
        <v>0</v>
      </c>
      <c r="D37" s="30" t="s">
        <v>237</v>
      </c>
      <c r="E37" s="20">
        <v>1</v>
      </c>
      <c r="F37" s="5"/>
      <c r="G37" s="15"/>
      <c r="H37" s="2"/>
      <c r="I37" s="2"/>
      <c r="J37" s="2"/>
    </row>
    <row r="38" spans="2:10">
      <c r="B38" s="11" t="s">
        <v>89</v>
      </c>
      <c r="C38" s="18">
        <v>0</v>
      </c>
      <c r="D38" s="30" t="s">
        <v>236</v>
      </c>
      <c r="E38" s="20">
        <v>1</v>
      </c>
      <c r="F38" s="5"/>
      <c r="G38" s="15"/>
      <c r="H38" s="2"/>
      <c r="I38" s="2"/>
      <c r="J38" s="2"/>
    </row>
    <row r="39" spans="2:10">
      <c r="B39" s="11" t="s">
        <v>91</v>
      </c>
      <c r="C39" s="18">
        <v>0</v>
      </c>
      <c r="D39" s="30" t="s">
        <v>236</v>
      </c>
      <c r="E39" s="20">
        <v>1</v>
      </c>
      <c r="F39" s="5"/>
      <c r="G39" s="15"/>
      <c r="H39" s="2"/>
      <c r="I39" s="2"/>
      <c r="J39" s="2"/>
    </row>
    <row r="40" spans="2:10">
      <c r="B40" s="11" t="s">
        <v>93</v>
      </c>
      <c r="C40" s="18">
        <v>0</v>
      </c>
      <c r="D40" s="30" t="s">
        <v>236</v>
      </c>
      <c r="E40" s="20">
        <v>1</v>
      </c>
      <c r="F40" s="5"/>
      <c r="G40" s="15"/>
      <c r="H40" s="2"/>
      <c r="I40" s="2"/>
      <c r="J40" s="2"/>
    </row>
    <row r="41" spans="2:10">
      <c r="B41" s="11" t="s">
        <v>95</v>
      </c>
      <c r="C41" s="18">
        <v>0</v>
      </c>
      <c r="D41" s="30" t="s">
        <v>236</v>
      </c>
      <c r="E41" s="20">
        <v>1</v>
      </c>
      <c r="F41" s="5"/>
      <c r="G41" s="15"/>
      <c r="H41" s="2"/>
      <c r="I41" s="2"/>
      <c r="J41" s="2"/>
    </row>
    <row r="42" spans="2:10">
      <c r="B42" s="11" t="s">
        <v>97</v>
      </c>
      <c r="C42" s="18">
        <v>0</v>
      </c>
      <c r="D42" s="30" t="s">
        <v>236</v>
      </c>
      <c r="E42" s="20">
        <v>1</v>
      </c>
      <c r="F42" s="5"/>
      <c r="G42" s="15"/>
      <c r="H42" s="2"/>
      <c r="I42" s="2"/>
      <c r="J42" s="2"/>
    </row>
    <row r="43" spans="2:10">
      <c r="B43" s="11" t="s">
        <v>99</v>
      </c>
      <c r="C43" s="18">
        <v>0</v>
      </c>
      <c r="D43" s="30" t="s">
        <v>237</v>
      </c>
      <c r="E43" s="20">
        <v>1</v>
      </c>
      <c r="F43" s="5"/>
      <c r="G43" s="15"/>
      <c r="H43" s="2"/>
      <c r="I43" s="2"/>
      <c r="J43" s="2"/>
    </row>
    <row r="44" spans="2:10" ht="22.5">
      <c r="B44" s="11" t="s">
        <v>101</v>
      </c>
      <c r="C44" s="18">
        <v>0</v>
      </c>
      <c r="D44" s="30" t="s">
        <v>236</v>
      </c>
      <c r="E44" s="20">
        <v>1</v>
      </c>
      <c r="F44" s="5"/>
      <c r="G44" s="15"/>
      <c r="H44" s="2"/>
      <c r="I44" s="2"/>
      <c r="J44" s="2"/>
    </row>
    <row r="45" spans="2:10">
      <c r="B45" s="11" t="s">
        <v>103</v>
      </c>
      <c r="C45" s="18">
        <v>0</v>
      </c>
      <c r="D45" s="30" t="s">
        <v>236</v>
      </c>
      <c r="E45" s="20">
        <v>1</v>
      </c>
      <c r="F45" s="5"/>
      <c r="G45" s="15"/>
      <c r="H45" s="2"/>
      <c r="I45" s="2"/>
      <c r="J45" s="2"/>
    </row>
    <row r="46" spans="2:10" ht="22.5">
      <c r="B46" s="11" t="s">
        <v>105</v>
      </c>
      <c r="C46" s="18">
        <v>0</v>
      </c>
      <c r="D46" s="30" t="s">
        <v>237</v>
      </c>
      <c r="E46" s="20">
        <v>1</v>
      </c>
      <c r="F46" s="5"/>
      <c r="G46" s="15"/>
      <c r="H46" s="2"/>
      <c r="I46" s="2"/>
      <c r="J46" s="2"/>
    </row>
    <row r="47" spans="2:10">
      <c r="B47" s="11" t="s">
        <v>107</v>
      </c>
      <c r="C47" s="18">
        <v>0</v>
      </c>
      <c r="D47" s="30" t="s">
        <v>236</v>
      </c>
      <c r="E47" s="20">
        <v>1</v>
      </c>
      <c r="F47" s="5"/>
      <c r="G47" s="15"/>
      <c r="H47" s="2"/>
      <c r="I47" s="2"/>
      <c r="J47" s="2"/>
    </row>
    <row r="48" spans="2:10">
      <c r="B48" s="11" t="s">
        <v>109</v>
      </c>
      <c r="C48" s="18">
        <v>0</v>
      </c>
      <c r="D48" s="30" t="s">
        <v>236</v>
      </c>
      <c r="E48" s="20">
        <v>1</v>
      </c>
      <c r="F48" s="5"/>
      <c r="G48" s="15"/>
      <c r="H48" s="2"/>
      <c r="I48" s="2"/>
      <c r="J48" s="2"/>
    </row>
    <row r="49" spans="2:10">
      <c r="B49" s="11" t="s">
        <v>111</v>
      </c>
      <c r="C49" s="18">
        <v>0</v>
      </c>
      <c r="D49" s="30" t="s">
        <v>236</v>
      </c>
      <c r="E49" s="20">
        <v>1</v>
      </c>
      <c r="F49" s="5"/>
      <c r="G49" s="15"/>
      <c r="H49" s="2"/>
      <c r="I49" s="2"/>
      <c r="J49" s="2"/>
    </row>
    <row r="50" spans="2:10">
      <c r="B50" s="11" t="s">
        <v>113</v>
      </c>
      <c r="C50" s="18">
        <v>0</v>
      </c>
      <c r="D50" s="30" t="s">
        <v>236</v>
      </c>
      <c r="E50" s="20">
        <v>1</v>
      </c>
      <c r="F50" s="5"/>
      <c r="G50" s="15"/>
      <c r="H50" s="2"/>
      <c r="I50" s="2"/>
      <c r="J50" s="2"/>
    </row>
    <row r="51" spans="2:10">
      <c r="B51" s="11" t="s">
        <v>115</v>
      </c>
      <c r="C51" s="18">
        <v>0</v>
      </c>
      <c r="D51" s="30" t="s">
        <v>236</v>
      </c>
      <c r="E51" s="20">
        <v>1</v>
      </c>
      <c r="F51" s="5"/>
      <c r="G51" s="15"/>
      <c r="H51" s="2"/>
      <c r="I51" s="2"/>
      <c r="J51" s="2"/>
    </row>
    <row r="52" spans="2:10">
      <c r="B52" s="11" t="s">
        <v>117</v>
      </c>
      <c r="C52" s="18">
        <v>0</v>
      </c>
      <c r="D52" s="30" t="s">
        <v>236</v>
      </c>
      <c r="E52" s="20">
        <v>1</v>
      </c>
      <c r="F52" s="5"/>
      <c r="G52" s="15"/>
      <c r="H52" s="2"/>
      <c r="I52" s="2"/>
      <c r="J52" s="2"/>
    </row>
    <row r="53" spans="2:10">
      <c r="B53" s="11" t="s">
        <v>119</v>
      </c>
      <c r="C53" s="18">
        <v>0</v>
      </c>
      <c r="D53" s="30" t="s">
        <v>236</v>
      </c>
      <c r="E53" s="20">
        <v>1</v>
      </c>
      <c r="F53" s="5"/>
      <c r="G53" s="15"/>
      <c r="H53" s="2"/>
      <c r="I53" s="2"/>
      <c r="J53" s="2"/>
    </row>
    <row r="54" spans="2:10">
      <c r="B54" s="11" t="s">
        <v>121</v>
      </c>
      <c r="C54" s="18">
        <v>0</v>
      </c>
      <c r="D54" s="30" t="s">
        <v>236</v>
      </c>
      <c r="E54" s="20">
        <v>1</v>
      </c>
      <c r="F54" s="5"/>
      <c r="G54" s="15"/>
      <c r="H54" s="2"/>
      <c r="I54" s="2"/>
      <c r="J54" s="2"/>
    </row>
    <row r="55" spans="2:10">
      <c r="B55" s="11" t="s">
        <v>123</v>
      </c>
      <c r="C55" s="18">
        <v>0</v>
      </c>
      <c r="D55" s="30" t="s">
        <v>236</v>
      </c>
      <c r="E55" s="20">
        <v>1</v>
      </c>
      <c r="F55" s="5"/>
      <c r="G55" s="15"/>
      <c r="H55" s="2"/>
      <c r="I55" s="2"/>
      <c r="J55" s="2"/>
    </row>
    <row r="56" spans="2:10">
      <c r="B56" s="11" t="s">
        <v>125</v>
      </c>
      <c r="C56" s="18">
        <v>0</v>
      </c>
      <c r="D56" s="30" t="s">
        <v>236</v>
      </c>
      <c r="E56" s="20">
        <v>1</v>
      </c>
      <c r="F56" s="5"/>
      <c r="G56" s="15"/>
      <c r="H56" s="2"/>
      <c r="I56" s="2"/>
      <c r="J56" s="2"/>
    </row>
    <row r="57" spans="2:10">
      <c r="B57" s="11" t="s">
        <v>127</v>
      </c>
      <c r="C57" s="18">
        <v>0</v>
      </c>
      <c r="D57" s="30" t="s">
        <v>236</v>
      </c>
      <c r="E57" s="20">
        <v>1</v>
      </c>
      <c r="F57" s="5"/>
      <c r="G57" s="15"/>
      <c r="H57" s="2"/>
      <c r="I57" s="2"/>
      <c r="J57" s="2"/>
    </row>
    <row r="58" spans="2:10">
      <c r="B58" s="11" t="s">
        <v>129</v>
      </c>
      <c r="C58" s="18">
        <v>0</v>
      </c>
      <c r="D58" s="30" t="s">
        <v>236</v>
      </c>
      <c r="E58" s="20">
        <v>1</v>
      </c>
      <c r="F58" s="5"/>
      <c r="G58" s="15"/>
      <c r="H58" s="2"/>
      <c r="I58" s="2"/>
      <c r="J58" s="2"/>
    </row>
    <row r="59" spans="2:10">
      <c r="B59" s="11" t="s">
        <v>131</v>
      </c>
      <c r="C59" s="18">
        <v>0</v>
      </c>
      <c r="D59" s="30" t="s">
        <v>236</v>
      </c>
      <c r="E59" s="20">
        <v>1</v>
      </c>
      <c r="F59" s="5"/>
      <c r="G59" s="15"/>
      <c r="H59" s="2"/>
      <c r="I59" s="2"/>
      <c r="J59" s="2"/>
    </row>
    <row r="60" spans="2:10">
      <c r="B60" s="11" t="s">
        <v>133</v>
      </c>
      <c r="C60" s="18">
        <v>0</v>
      </c>
      <c r="D60" s="30" t="s">
        <v>236</v>
      </c>
      <c r="E60" s="20">
        <v>1</v>
      </c>
      <c r="F60" s="5"/>
      <c r="G60" s="15"/>
      <c r="H60" s="2"/>
      <c r="I60" s="2"/>
      <c r="J60" s="2"/>
    </row>
    <row r="61" spans="2:10">
      <c r="B61" s="11" t="s">
        <v>135</v>
      </c>
      <c r="C61" s="18">
        <v>0</v>
      </c>
      <c r="D61" s="30" t="s">
        <v>236</v>
      </c>
      <c r="E61" s="20">
        <v>1</v>
      </c>
      <c r="F61" s="5"/>
      <c r="G61" s="15"/>
      <c r="H61" s="2"/>
      <c r="I61" s="2"/>
      <c r="J61" s="2"/>
    </row>
    <row r="62" spans="2:10" ht="22.5">
      <c r="B62" s="11" t="s">
        <v>137</v>
      </c>
      <c r="C62" s="18">
        <v>0</v>
      </c>
      <c r="D62" s="30" t="s">
        <v>236</v>
      </c>
      <c r="E62" s="20">
        <v>1</v>
      </c>
      <c r="F62" s="5"/>
      <c r="G62" s="15"/>
      <c r="H62" s="2"/>
      <c r="I62" s="2"/>
      <c r="J62" s="2"/>
    </row>
    <row r="63" spans="2:10">
      <c r="B63" s="11" t="s">
        <v>139</v>
      </c>
      <c r="C63" s="18">
        <v>0</v>
      </c>
      <c r="D63" s="30" t="s">
        <v>236</v>
      </c>
      <c r="E63" s="20">
        <v>1</v>
      </c>
      <c r="F63" s="5"/>
      <c r="G63" s="15"/>
      <c r="H63" s="2"/>
      <c r="I63" s="2"/>
      <c r="J63" s="2"/>
    </row>
    <row r="64" spans="2:10">
      <c r="B64" s="11" t="s">
        <v>141</v>
      </c>
      <c r="C64" s="18">
        <v>0</v>
      </c>
      <c r="D64" s="30" t="s">
        <v>236</v>
      </c>
      <c r="E64" s="20">
        <v>1</v>
      </c>
      <c r="F64" s="5"/>
      <c r="G64" s="15"/>
      <c r="H64" s="2"/>
      <c r="I64" s="2"/>
      <c r="J64" s="2"/>
    </row>
    <row r="65" spans="1:10">
      <c r="B65" s="11" t="s">
        <v>143</v>
      </c>
      <c r="C65" s="18">
        <v>0</v>
      </c>
      <c r="D65" s="30" t="s">
        <v>236</v>
      </c>
      <c r="E65" s="20">
        <v>1</v>
      </c>
      <c r="F65" s="5"/>
      <c r="G65" s="15"/>
      <c r="H65" s="2"/>
      <c r="I65" s="2"/>
      <c r="J65" s="2"/>
    </row>
    <row r="66" spans="1:10">
      <c r="B66" s="11" t="s">
        <v>145</v>
      </c>
      <c r="C66" s="18">
        <v>0</v>
      </c>
      <c r="D66" s="30" t="s">
        <v>236</v>
      </c>
      <c r="E66" s="20">
        <v>1</v>
      </c>
      <c r="F66" s="5"/>
      <c r="G66" s="15"/>
      <c r="H66" s="2"/>
      <c r="I66" s="2"/>
      <c r="J66" s="2"/>
    </row>
    <row r="67" spans="1:10">
      <c r="B67" s="11" t="s">
        <v>147</v>
      </c>
      <c r="C67" s="18">
        <v>0</v>
      </c>
      <c r="D67" s="30" t="s">
        <v>236</v>
      </c>
      <c r="E67" s="20">
        <v>1</v>
      </c>
      <c r="F67" s="5"/>
      <c r="G67" s="15"/>
      <c r="H67" s="2"/>
      <c r="I67" s="2"/>
      <c r="J67" s="2"/>
    </row>
    <row r="68" spans="1:10">
      <c r="B68" s="11" t="s">
        <v>149</v>
      </c>
      <c r="C68" s="18">
        <v>0</v>
      </c>
      <c r="D68" s="30" t="s">
        <v>236</v>
      </c>
      <c r="E68" s="20">
        <v>1</v>
      </c>
      <c r="F68" s="5"/>
      <c r="G68" s="15"/>
      <c r="H68" s="2"/>
      <c r="I68" s="2"/>
      <c r="J68" s="2"/>
    </row>
    <row r="69" spans="1:10">
      <c r="B69" s="11" t="s">
        <v>151</v>
      </c>
      <c r="C69" s="18">
        <v>0</v>
      </c>
      <c r="D69" s="30" t="s">
        <v>236</v>
      </c>
      <c r="E69" s="20">
        <v>1</v>
      </c>
      <c r="F69" s="5"/>
      <c r="G69" s="15"/>
      <c r="H69" s="2"/>
      <c r="I69" s="2"/>
      <c r="J69" s="2"/>
    </row>
    <row r="70" spans="1:10">
      <c r="B70" s="11" t="s">
        <v>153</v>
      </c>
      <c r="C70" s="18">
        <v>0</v>
      </c>
      <c r="D70" s="30" t="s">
        <v>236</v>
      </c>
      <c r="E70" s="20">
        <v>1</v>
      </c>
      <c r="F70" s="5"/>
      <c r="G70" s="15"/>
      <c r="H70" s="2"/>
      <c r="I70" s="2"/>
      <c r="J70" s="2"/>
    </row>
    <row r="71" spans="1:10">
      <c r="B71" s="11" t="s">
        <v>155</v>
      </c>
      <c r="C71" s="18">
        <v>0</v>
      </c>
      <c r="D71" s="30" t="s">
        <v>236</v>
      </c>
      <c r="E71" s="20">
        <v>1</v>
      </c>
      <c r="F71" s="5"/>
      <c r="G71" s="15"/>
      <c r="H71" s="2"/>
      <c r="I71" s="2"/>
      <c r="J71" s="2"/>
    </row>
    <row r="72" spans="1:10">
      <c r="B72" s="11" t="s">
        <v>157</v>
      </c>
      <c r="C72" s="18">
        <v>0</v>
      </c>
      <c r="D72" s="30" t="s">
        <v>236</v>
      </c>
      <c r="E72" s="20">
        <v>1</v>
      </c>
      <c r="F72" s="5"/>
      <c r="G72" s="15"/>
      <c r="H72" s="2"/>
      <c r="I72" s="2"/>
      <c r="J72" s="2"/>
    </row>
    <row r="73" spans="1:10">
      <c r="B73" s="11" t="s">
        <v>159</v>
      </c>
      <c r="C73" s="18">
        <v>0</v>
      </c>
      <c r="D73" s="30" t="s">
        <v>236</v>
      </c>
      <c r="E73" s="20">
        <v>1</v>
      </c>
      <c r="F73" s="5"/>
      <c r="G73" s="15"/>
      <c r="H73" s="2"/>
      <c r="I73" s="2"/>
      <c r="J73" s="2"/>
    </row>
    <row r="74" spans="1:10">
      <c r="B74" s="11" t="s">
        <v>161</v>
      </c>
      <c r="C74" s="18">
        <v>0</v>
      </c>
      <c r="D74" s="30" t="s">
        <v>236</v>
      </c>
      <c r="E74" s="20">
        <v>1</v>
      </c>
      <c r="F74" s="5"/>
      <c r="G74" s="15"/>
      <c r="H74" s="2"/>
      <c r="I74" s="2"/>
      <c r="J74" s="2"/>
    </row>
    <row r="75" spans="1:10" ht="11.25" customHeight="1">
      <c r="B75" s="6" t="s">
        <v>162</v>
      </c>
      <c r="C75" s="19">
        <v>0</v>
      </c>
      <c r="H75" s="6" t="s">
        <v>162</v>
      </c>
      <c r="I75" s="2">
        <f>SUM(I6:I74)</f>
        <v>0</v>
      </c>
      <c r="J75" s="2">
        <f>SUM(J6:J74)</f>
        <v>0</v>
      </c>
    </row>
    <row r="76" spans="1:10" ht="11.25" customHeight="1"/>
    <row r="77" spans="1:10" ht="11.25" customHeight="1"/>
    <row r="78" spans="1:10" ht="11.25" customHeight="1">
      <c r="A78" s="32" t="s">
        <v>241</v>
      </c>
    </row>
    <row r="79" spans="1:10" ht="11.25" customHeight="1"/>
    <row r="80" spans="1:10" ht="45" customHeight="1" thickBot="1">
      <c r="B80" s="37" t="s">
        <v>13</v>
      </c>
      <c r="C80" s="37"/>
      <c r="D80" s="10" t="s">
        <v>15</v>
      </c>
      <c r="E80" s="10" t="s">
        <v>230</v>
      </c>
      <c r="F80" s="10" t="s">
        <v>17</v>
      </c>
      <c r="G80" s="10" t="s">
        <v>18</v>
      </c>
      <c r="H80" s="10" t="s">
        <v>19</v>
      </c>
      <c r="I80" s="10" t="s">
        <v>231</v>
      </c>
      <c r="J80" s="10" t="s">
        <v>232</v>
      </c>
    </row>
    <row r="81" spans="2:10" ht="11.25" customHeight="1" thickBot="1">
      <c r="B81" s="39"/>
      <c r="C81" s="40"/>
      <c r="J81" s="14"/>
    </row>
    <row r="82" spans="2:10">
      <c r="B82" s="38" t="s">
        <v>165</v>
      </c>
      <c r="C82" s="38"/>
      <c r="D82" s="12">
        <v>100</v>
      </c>
      <c r="E82" s="20">
        <v>3</v>
      </c>
      <c r="F82" s="5"/>
      <c r="G82" s="15"/>
      <c r="H82" s="2"/>
      <c r="I82" s="2"/>
      <c r="J82" s="2"/>
    </row>
    <row r="83" spans="2:10">
      <c r="B83" s="36" t="s">
        <v>167</v>
      </c>
      <c r="C83" s="36"/>
      <c r="D83" s="12">
        <v>85</v>
      </c>
      <c r="E83" s="20">
        <v>46</v>
      </c>
      <c r="F83" s="5"/>
      <c r="G83" s="15"/>
      <c r="H83" s="2"/>
      <c r="I83" s="2"/>
      <c r="J83" s="2"/>
    </row>
    <row r="84" spans="2:10">
      <c r="B84" s="36" t="s">
        <v>169</v>
      </c>
      <c r="C84" s="36"/>
      <c r="D84" s="12">
        <v>280</v>
      </c>
      <c r="E84" s="20">
        <v>14</v>
      </c>
      <c r="F84" s="5"/>
      <c r="G84" s="15"/>
      <c r="H84" s="2"/>
      <c r="I84" s="2"/>
      <c r="J84" s="2"/>
    </row>
    <row r="85" spans="2:10">
      <c r="B85" s="36" t="s">
        <v>171</v>
      </c>
      <c r="C85" s="36"/>
      <c r="D85" s="12">
        <v>250</v>
      </c>
      <c r="E85" s="20">
        <v>16</v>
      </c>
      <c r="F85" s="5"/>
      <c r="G85" s="15"/>
      <c r="H85" s="2"/>
      <c r="I85" s="2"/>
      <c r="J85" s="2"/>
    </row>
    <row r="86" spans="2:10">
      <c r="B86" s="36" t="s">
        <v>173</v>
      </c>
      <c r="C86" s="36"/>
      <c r="D86" s="30" t="s">
        <v>237</v>
      </c>
      <c r="E86" s="20">
        <v>1</v>
      </c>
      <c r="F86" s="5"/>
      <c r="G86" s="15"/>
      <c r="H86" s="2"/>
      <c r="I86" s="2"/>
      <c r="J86" s="2"/>
    </row>
    <row r="87" spans="2:10">
      <c r="B87" s="36" t="s">
        <v>175</v>
      </c>
      <c r="C87" s="36"/>
      <c r="D87" s="12">
        <v>2500</v>
      </c>
      <c r="E87" s="20">
        <v>2</v>
      </c>
      <c r="F87" s="5"/>
      <c r="G87" s="15"/>
      <c r="H87" s="2"/>
      <c r="I87" s="2"/>
      <c r="J87" s="2"/>
    </row>
    <row r="88" spans="2:10">
      <c r="B88" s="36" t="s">
        <v>177</v>
      </c>
      <c r="C88" s="36"/>
      <c r="D88" s="12">
        <v>570</v>
      </c>
      <c r="E88" s="20">
        <v>7</v>
      </c>
      <c r="F88" s="5"/>
      <c r="G88" s="15"/>
      <c r="H88" s="2"/>
      <c r="I88" s="2"/>
      <c r="J88" s="2"/>
    </row>
    <row r="89" spans="2:10">
      <c r="B89" s="36" t="s">
        <v>179</v>
      </c>
      <c r="C89" s="36"/>
      <c r="D89" s="12">
        <v>250</v>
      </c>
      <c r="E89" s="20">
        <v>1</v>
      </c>
      <c r="F89" s="5"/>
      <c r="G89" s="15"/>
      <c r="H89" s="2"/>
      <c r="I89" s="2"/>
      <c r="J89" s="2"/>
    </row>
    <row r="90" spans="2:10">
      <c r="B90" s="36" t="s">
        <v>181</v>
      </c>
      <c r="C90" s="36"/>
      <c r="D90" s="12">
        <v>250</v>
      </c>
      <c r="E90" s="20">
        <v>15</v>
      </c>
      <c r="F90" s="5"/>
      <c r="G90" s="15"/>
      <c r="H90" s="2"/>
      <c r="I90" s="2"/>
      <c r="J90" s="2"/>
    </row>
    <row r="91" spans="2:10">
      <c r="B91" s="36" t="s">
        <v>183</v>
      </c>
      <c r="C91" s="36"/>
      <c r="D91" s="12">
        <v>500</v>
      </c>
      <c r="E91" s="20">
        <v>8</v>
      </c>
      <c r="F91" s="5"/>
      <c r="G91" s="15"/>
      <c r="H91" s="2"/>
      <c r="I91" s="2"/>
      <c r="J91" s="2"/>
    </row>
    <row r="92" spans="2:10">
      <c r="B92" s="36" t="s">
        <v>185</v>
      </c>
      <c r="C92" s="36"/>
      <c r="D92" s="12">
        <v>250</v>
      </c>
      <c r="E92" s="20">
        <v>1</v>
      </c>
      <c r="F92" s="5"/>
      <c r="G92" s="15"/>
      <c r="H92" s="2"/>
      <c r="I92" s="2"/>
      <c r="J92" s="2"/>
    </row>
    <row r="93" spans="2:10">
      <c r="B93" s="36" t="s">
        <v>187</v>
      </c>
      <c r="C93" s="36"/>
      <c r="D93" s="12">
        <v>250</v>
      </c>
      <c r="E93" s="20">
        <v>1</v>
      </c>
      <c r="F93" s="5"/>
      <c r="G93" s="15"/>
      <c r="H93" s="2"/>
      <c r="I93" s="2"/>
      <c r="J93" s="2"/>
    </row>
    <row r="94" spans="2:10">
      <c r="B94" s="36" t="s">
        <v>189</v>
      </c>
      <c r="C94" s="36"/>
      <c r="D94" s="12">
        <v>10</v>
      </c>
      <c r="E94" s="20">
        <v>2</v>
      </c>
      <c r="F94" s="5"/>
      <c r="G94" s="15"/>
      <c r="H94" s="2"/>
      <c r="I94" s="2"/>
      <c r="J94" s="2"/>
    </row>
    <row r="95" spans="2:10">
      <c r="B95" s="36" t="s">
        <v>191</v>
      </c>
      <c r="C95" s="36"/>
      <c r="D95" s="30" t="s">
        <v>236</v>
      </c>
      <c r="E95" s="20">
        <v>1</v>
      </c>
      <c r="F95" s="5"/>
      <c r="G95" s="15"/>
      <c r="H95" s="2"/>
      <c r="I95" s="2"/>
      <c r="J95" s="2"/>
    </row>
    <row r="96" spans="2:10">
      <c r="B96" s="36" t="s">
        <v>193</v>
      </c>
      <c r="C96" s="36"/>
      <c r="D96" s="30" t="s">
        <v>235</v>
      </c>
      <c r="E96" s="20">
        <v>1</v>
      </c>
      <c r="F96" s="5"/>
      <c r="G96" s="15"/>
      <c r="H96" s="2"/>
      <c r="I96" s="2"/>
      <c r="J96" s="2"/>
    </row>
    <row r="97" spans="2:10">
      <c r="B97" s="36" t="s">
        <v>196</v>
      </c>
      <c r="C97" s="36"/>
      <c r="D97" s="12">
        <v>250</v>
      </c>
      <c r="E97" s="20">
        <v>1</v>
      </c>
      <c r="F97" s="5"/>
      <c r="G97" s="15"/>
      <c r="H97" s="2"/>
      <c r="I97" s="2"/>
      <c r="J97" s="2"/>
    </row>
    <row r="98" spans="2:10">
      <c r="B98" s="36" t="s">
        <v>198</v>
      </c>
      <c r="C98" s="36"/>
      <c r="D98" s="12">
        <v>250</v>
      </c>
      <c r="E98" s="20">
        <v>1</v>
      </c>
      <c r="F98" s="5"/>
      <c r="G98" s="15"/>
      <c r="H98" s="2"/>
      <c r="I98" s="2"/>
      <c r="J98" s="2"/>
    </row>
    <row r="99" spans="2:10">
      <c r="B99" s="36" t="s">
        <v>200</v>
      </c>
      <c r="C99" s="36"/>
      <c r="D99" s="30" t="s">
        <v>237</v>
      </c>
      <c r="E99" s="20">
        <v>1</v>
      </c>
      <c r="F99" s="5"/>
      <c r="G99" s="15"/>
      <c r="H99" s="2"/>
      <c r="I99" s="2"/>
      <c r="J99" s="2"/>
    </row>
    <row r="100" spans="2:10">
      <c r="B100" s="36" t="s">
        <v>202</v>
      </c>
      <c r="C100" s="36"/>
      <c r="D100" s="12">
        <v>250</v>
      </c>
      <c r="E100" s="20">
        <v>16</v>
      </c>
      <c r="F100" s="5"/>
      <c r="G100" s="15"/>
      <c r="H100" s="2"/>
      <c r="I100" s="2"/>
      <c r="J100" s="2"/>
    </row>
    <row r="101" spans="2:10">
      <c r="B101" s="36" t="s">
        <v>204</v>
      </c>
      <c r="C101" s="36"/>
      <c r="D101" s="12">
        <v>72</v>
      </c>
      <c r="E101" s="20">
        <v>27</v>
      </c>
      <c r="F101" s="5"/>
      <c r="G101" s="15"/>
      <c r="H101" s="2"/>
      <c r="I101" s="2"/>
      <c r="J101" s="2"/>
    </row>
    <row r="102" spans="2:10">
      <c r="B102" s="36" t="s">
        <v>206</v>
      </c>
      <c r="C102" s="36"/>
      <c r="D102" s="12">
        <v>1000</v>
      </c>
      <c r="E102" s="20">
        <v>2</v>
      </c>
      <c r="F102" s="5"/>
      <c r="G102" s="15"/>
      <c r="H102" s="2"/>
      <c r="I102" s="2"/>
      <c r="J102" s="2"/>
    </row>
    <row r="103" spans="2:10">
      <c r="B103" s="36" t="s">
        <v>209</v>
      </c>
      <c r="C103" s="36"/>
      <c r="D103" s="12">
        <v>750</v>
      </c>
      <c r="E103" s="20">
        <v>1</v>
      </c>
      <c r="F103" s="5"/>
      <c r="G103" s="15"/>
      <c r="H103" s="2"/>
      <c r="I103" s="2"/>
      <c r="J103" s="2"/>
    </row>
    <row r="104" spans="2:10">
      <c r="B104" s="36" t="s">
        <v>211</v>
      </c>
      <c r="C104" s="36"/>
      <c r="D104" s="12">
        <v>250</v>
      </c>
      <c r="E104" s="20">
        <v>15</v>
      </c>
      <c r="F104" s="5"/>
      <c r="G104" s="15"/>
      <c r="H104" s="2"/>
      <c r="I104" s="2"/>
      <c r="J104" s="2"/>
    </row>
    <row r="105" spans="2:10">
      <c r="B105" s="36" t="s">
        <v>213</v>
      </c>
      <c r="C105" s="36"/>
      <c r="D105" s="12">
        <v>250</v>
      </c>
      <c r="E105" s="20">
        <v>1</v>
      </c>
      <c r="F105" s="5"/>
      <c r="G105" s="15"/>
      <c r="H105" s="2"/>
      <c r="I105" s="2"/>
      <c r="J105" s="2"/>
    </row>
    <row r="106" spans="2:10" ht="11.25" customHeight="1">
      <c r="J106" s="14"/>
    </row>
    <row r="107" spans="2:10">
      <c r="B107" s="36" t="s">
        <v>216</v>
      </c>
      <c r="C107" s="36"/>
      <c r="D107" s="12"/>
      <c r="E107" s="20">
        <v>3</v>
      </c>
      <c r="F107" s="5">
        <v>0</v>
      </c>
      <c r="G107" s="15"/>
      <c r="H107" s="2">
        <f>F107+(F107*G107)</f>
        <v>0</v>
      </c>
      <c r="I107" s="2">
        <f>E107*F107</f>
        <v>0</v>
      </c>
      <c r="J107" s="2">
        <f>G107*I107+I107</f>
        <v>0</v>
      </c>
    </row>
    <row r="108" spans="2:10" ht="11.25" customHeight="1">
      <c r="H108" s="6" t="s">
        <v>162</v>
      </c>
      <c r="I108" s="2">
        <f>SUM(I81:I107)</f>
        <v>0</v>
      </c>
      <c r="J108" s="2">
        <f>SUM(J81:J107)</f>
        <v>0</v>
      </c>
    </row>
    <row r="109" spans="2:10" ht="11.25" hidden="1" customHeight="1"/>
    <row r="110" spans="2:10" ht="11.25" hidden="1" customHeight="1"/>
    <row r="111" spans="2:10" ht="11.25" hidden="1" customHeight="1"/>
    <row r="112" spans="2:10" ht="11.25" hidden="1" customHeight="1"/>
    <row r="113" spans="1:3" ht="11.25" hidden="1" customHeight="1"/>
    <row r="114" spans="1:3" ht="11.25" hidden="1" customHeight="1">
      <c r="A114" s="6" t="s">
        <v>217</v>
      </c>
    </row>
    <row r="115" spans="1:3" ht="11.25" hidden="1" customHeight="1">
      <c r="A115" s="6" t="s">
        <v>233</v>
      </c>
    </row>
    <row r="116" spans="1:3" ht="11.25" hidden="1" customHeight="1">
      <c r="B116" s="16" t="s">
        <v>218</v>
      </c>
      <c r="C116" s="16" t="s">
        <v>219</v>
      </c>
    </row>
    <row r="117" spans="1:3" ht="11.25" hidden="1" customHeight="1">
      <c r="B117" s="3">
        <f>$I$75</f>
        <v>0</v>
      </c>
      <c r="C117" s="3">
        <f>$J$75</f>
        <v>0</v>
      </c>
    </row>
    <row r="118" spans="1:3" ht="11.25" hidden="1" customHeight="1">
      <c r="B118" s="3">
        <f>$I$108</f>
        <v>0</v>
      </c>
      <c r="C118" s="3">
        <f>$J$108</f>
        <v>0</v>
      </c>
    </row>
    <row r="119" spans="1:3" ht="11.25" hidden="1" customHeight="1">
      <c r="B119" s="4">
        <f>SUM(B117:B118)</f>
        <v>0</v>
      </c>
      <c r="C119" s="4">
        <f>SUM(C117:C118)</f>
        <v>0</v>
      </c>
    </row>
    <row r="120" spans="1:3" ht="11.25" hidden="1" customHeight="1"/>
    <row r="121" spans="1:3" ht="11.25" hidden="1" customHeight="1"/>
    <row r="122" spans="1:3" ht="11.25" hidden="1" customHeight="1"/>
    <row r="123" spans="1:3" ht="11.25" customHeight="1">
      <c r="A123" s="31" t="s">
        <v>238</v>
      </c>
    </row>
    <row r="124" spans="1:3" ht="11.25" customHeight="1">
      <c r="B124" s="16" t="s">
        <v>218</v>
      </c>
      <c r="C124" s="16" t="s">
        <v>219</v>
      </c>
    </row>
    <row r="125" spans="1:3" ht="11.25" customHeight="1">
      <c r="A125" s="32" t="s">
        <v>239</v>
      </c>
      <c r="B125" s="3">
        <f>$B$117</f>
        <v>0</v>
      </c>
      <c r="C125" s="3">
        <f>$C$117</f>
        <v>0</v>
      </c>
    </row>
    <row r="126" spans="1:3" ht="11.25" customHeight="1" thickBot="1">
      <c r="A126" s="32" t="s">
        <v>240</v>
      </c>
      <c r="B126" s="3">
        <f>$B$118</f>
        <v>0</v>
      </c>
      <c r="C126" s="3">
        <f>$C$118</f>
        <v>0</v>
      </c>
    </row>
    <row r="127" spans="1:3" ht="11.25" customHeight="1" thickTop="1">
      <c r="B127" s="4">
        <f>SUM(B125:B126)</f>
        <v>0</v>
      </c>
      <c r="C127" s="4">
        <f>SUM(C125:C126)</f>
        <v>0</v>
      </c>
    </row>
    <row r="128" spans="1:3" ht="11.25" customHeight="1"/>
    <row r="129" spans="1:1" ht="11.25" customHeight="1"/>
    <row r="130" spans="1:1" ht="11.25" customHeight="1"/>
    <row r="131" spans="1:1" ht="11.25" customHeight="1"/>
    <row r="132" spans="1:1" ht="11.25" customHeight="1"/>
    <row r="133" spans="1:1" ht="11.25" customHeight="1"/>
    <row r="134" spans="1:1" customFormat="1" ht="24.75" customHeight="1">
      <c r="A134" s="26"/>
    </row>
    <row r="135" spans="1:1" ht="11.25" customHeight="1"/>
    <row r="136" spans="1:1" ht="11.25" customHeight="1"/>
    <row r="137" spans="1:1" ht="11.25" customHeight="1">
      <c r="A137" s="27"/>
    </row>
    <row r="138" spans="1:1" ht="11.25" customHeight="1"/>
    <row r="139" spans="1:1" ht="15" customHeight="1">
      <c r="A139" s="28"/>
    </row>
    <row r="140" spans="1:1" ht="15" customHeight="1">
      <c r="A140" s="29"/>
    </row>
  </sheetData>
  <mergeCells count="29">
    <mergeCell ref="B80:C80"/>
    <mergeCell ref="B82:C82"/>
    <mergeCell ref="B81:C81"/>
    <mergeCell ref="B4:F4"/>
    <mergeCell ref="B89:C89"/>
    <mergeCell ref="B90:C90"/>
    <mergeCell ref="B91:C91"/>
    <mergeCell ref="B92:C92"/>
    <mergeCell ref="B83:C83"/>
    <mergeCell ref="B84:C84"/>
    <mergeCell ref="B85:C85"/>
    <mergeCell ref="B86:C86"/>
    <mergeCell ref="B87:C87"/>
    <mergeCell ref="H3:J3"/>
    <mergeCell ref="B103:C103"/>
    <mergeCell ref="B104:C104"/>
    <mergeCell ref="B105:C105"/>
    <mergeCell ref="B107:C107"/>
    <mergeCell ref="B98:C98"/>
    <mergeCell ref="B99:C99"/>
    <mergeCell ref="B100:C100"/>
    <mergeCell ref="B101:C101"/>
    <mergeCell ref="B102:C102"/>
    <mergeCell ref="B93:C93"/>
    <mergeCell ref="B94:C94"/>
    <mergeCell ref="B95:C95"/>
    <mergeCell ref="B96:C96"/>
    <mergeCell ref="B97:C97"/>
    <mergeCell ref="B88:C88"/>
  </mergeCells>
  <phoneticPr fontId="37" type="noConversion"/>
  <pageMargins left="0.19685039370078741" right="0.19685039370078741" top="0.98425196850393704" bottom="0.98425196850393704" header="0.51181102362204722" footer="0.51181102362204722"/>
  <pageSetup paperSize="9" scale="66" fitToHeight="0" orientation="portrait" r:id="rId1"/>
  <rowBreaks count="1" manualBreakCount="1"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ewierzbicka</dc:creator>
  <cp:lastModifiedBy>ewierzbicka</cp:lastModifiedBy>
  <cp:lastPrinted>2026-02-12T11:23:14Z</cp:lastPrinted>
  <dcterms:created xsi:type="dcterms:W3CDTF">2026-02-10T14:11:26Z</dcterms:created>
  <dcterms:modified xsi:type="dcterms:W3CDTF">2026-02-12T11:23:16Z</dcterms:modified>
</cp:coreProperties>
</file>